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5480" windowHeight="10065" activeTab="0"/>
  </bookViews>
  <sheets>
    <sheet name="Отчет БМР" sheetId="1" r:id="rId1"/>
  </sheets>
  <definedNames/>
  <calcPr fullCalcOnLoad="1"/>
</workbook>
</file>

<file path=xl/sharedStrings.xml><?xml version="1.0" encoding="utf-8"?>
<sst xmlns="http://schemas.openxmlformats.org/spreadsheetml/2006/main" count="1144" uniqueCount="258">
  <si>
    <t>ОТЧЕТ</t>
  </si>
  <si>
    <t xml:space="preserve">Наименование муниципальной программы: </t>
  </si>
  <si>
    <t xml:space="preserve">Отчетный период: </t>
  </si>
  <si>
    <t>Ответственный исполнитель:</t>
  </si>
  <si>
    <t>№ п/п</t>
  </si>
  <si>
    <t>Наименование основного мероприятия, мероприятия основного мероприятия</t>
  </si>
  <si>
    <t>Источник финансирования</t>
  </si>
  <si>
    <t>Объем финансового обеспечения муниципальной программы в отчетном голду (тыс.рублей)</t>
  </si>
  <si>
    <t>Фактическое финансирование муниципальной программы на отчетную дату (нарастающим итогом) (тыс.рублей)</t>
  </si>
  <si>
    <t>Выполнено на отчетную дату (нарастающим итогом)(тыс.рублей)</t>
  </si>
  <si>
    <t>Сведения о достигнутых результатах</t>
  </si>
  <si>
    <t>Оценка выполнения</t>
  </si>
  <si>
    <t>Федеральный бюджет</t>
  </si>
  <si>
    <t>Областной бюджет</t>
  </si>
  <si>
    <t>Местный бюджет</t>
  </si>
  <si>
    <t>Прочие источники</t>
  </si>
  <si>
    <t>2</t>
  </si>
  <si>
    <t>3</t>
  </si>
  <si>
    <t>Всего по муниципальной программе</t>
  </si>
  <si>
    <t>4</t>
  </si>
  <si>
    <t>5</t>
  </si>
  <si>
    <t>6</t>
  </si>
  <si>
    <t>7</t>
  </si>
  <si>
    <t>8</t>
  </si>
  <si>
    <t>9</t>
  </si>
  <si>
    <t>10</t>
  </si>
  <si>
    <t>о реализации муниципальных программ Бокситогорского муниципального района</t>
  </si>
  <si>
    <t>Комитет образования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</si>
  <si>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</si>
  <si>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</si>
  <si>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</si>
  <si>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</si>
  <si>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</si>
  <si>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</si>
  <si>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</si>
  <si>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</si>
  <si>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</si>
  <si>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</si>
  <si>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</si>
  <si>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</si>
  <si>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Комитет экономического развития</t>
  </si>
  <si>
    <t>Отдел опеки и попечительства</t>
  </si>
  <si>
    <t>18</t>
  </si>
  <si>
    <t>Отдел по социальной политике</t>
  </si>
  <si>
    <t>24</t>
  </si>
  <si>
    <t>25</t>
  </si>
  <si>
    <t>26</t>
  </si>
  <si>
    <t>27</t>
  </si>
  <si>
    <t>28</t>
  </si>
  <si>
    <t>Комитет финансов</t>
  </si>
  <si>
    <t>Мероприятие 1.2.1 Мероприятия  по осуществлению мер по обеспечению сбалансированности местных бюджетов</t>
  </si>
  <si>
    <t>Отдел ГОЧС</t>
  </si>
  <si>
    <t>Комитет организационного и правового обеспечения</t>
  </si>
  <si>
    <t>Итого по программам Бокситогорского муниципального района</t>
  </si>
  <si>
    <t>Комитет жилищно-коммунального хозяйства</t>
  </si>
  <si>
    <t>Комитет по управлению муниципальным имуществом</t>
  </si>
  <si>
    <t>1</t>
  </si>
  <si>
    <t>"Современное образование в Бокситогорском муниципальном районе Ленинградской области" на 2022 - 2024 годы</t>
  </si>
  <si>
    <t>Итого</t>
  </si>
  <si>
    <t>Федеральный проект 1 "Современная школа"</t>
  </si>
  <si>
    <t xml:space="preserve">Мероприятие проекта 1.1
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</si>
  <si>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</si>
  <si>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 "Успех каждого ребенка"</t>
  </si>
  <si>
    <t>Проведение капитального ремонта спортивных площадок (стадионов) общеобразовательных организаций</t>
  </si>
  <si>
    <t>Мероприятия, направленные на достижение цели федерального проекта "Содействие занятости"</t>
  </si>
  <si>
    <t>МБ</t>
  </si>
  <si>
    <t>прочие ист.</t>
  </si>
  <si>
    <t>Строительство, реконструкция  приобретение  объектов для организации дошкольного образования</t>
  </si>
  <si>
    <t>Комплексы процессных мероприятий</t>
  </si>
  <si>
    <t>Комплекс процессных мероприятий "Обеспечение реализации программ дошкольного образования"</t>
  </si>
  <si>
    <t>мероприятие 1.1. Обеспечение деятельности (услуги, работы) муниципальных учреждений</t>
  </si>
  <si>
    <t>мероприятие 1.2. Укрепление материально-технической базы</t>
  </si>
  <si>
    <t>мероприятие 1.3. Развитие системы дошкольного, общего и дополнительного образования</t>
  </si>
  <si>
    <t>мероприятие 1.4. Расходы на поддержку развития общественной инфраструктуры муниципального значения</t>
  </si>
  <si>
    <t>мероприятие 1.5.Обеспечение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</si>
  <si>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мероприятие 1.6. 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</si>
  <si>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мероприятие 1.7. Укрепление материально-технической базы организаций дошкольного образования</t>
  </si>
  <si>
    <t>Комплекс процессных мероприятий "Обеспечение реализации программ общего образования"</t>
  </si>
  <si>
    <t>мероприятие 2.1. Обеспечение деятельности (услуги, работы) муниципальных учреждений</t>
  </si>
  <si>
    <t xml:space="preserve">мероприятие 2.2. Укрепление материально-технической базы </t>
  </si>
  <si>
    <t>мероприятие 2.3. Проведение и участие в районных, областных и межрегиональных мероприятиях</t>
  </si>
  <si>
    <t>мероприятие 2.4. Развитие системы дошкольного, общего и дополнительного образования</t>
  </si>
  <si>
    <t>мероприятие 2.5. Реализация комплекса мер по организации работы по сбалансированному питанию детей Бокситогорского муниципального района</t>
  </si>
  <si>
    <t>мероприятие 2.6.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</si>
  <si>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мероприятие 2.7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общеобразовательных организациях</t>
  </si>
  <si>
    <t>мероприятие 2.8. Организация электронного и дистанционного обучения детей-инвалидов</t>
  </si>
  <si>
    <t>мероприятие 2.9. Организация  работы школьных лесничеств</t>
  </si>
  <si>
    <t>мероприятие 2.10.  Расходы на поддержку развития общественной инфраструктуры муниципального значения</t>
  </si>
  <si>
    <t>мероприятие 2.11.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</si>
  <si>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мероприятие 2.12.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</si>
  <si>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мероприятие 2.13.  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</t>
  </si>
  <si>
    <t>мероприятие 2.14. Укрепление материально-технической базы организаций общего образования</t>
  </si>
  <si>
    <t>Комплекс процессных мероприятий "Обеспечение реализации программ дополнительного образования"</t>
  </si>
  <si>
    <t>мероприятие 3.1. Обеспчение деятельности (услуги, работы) муниципальных учреждений</t>
  </si>
  <si>
    <t>мероприятие 3.2 Обеспечение функционирования модели персонифицированного финансирования дополнительного образования детей</t>
  </si>
  <si>
    <t xml:space="preserve">мероприятие 3.3. Укрепление материально-технической базы </t>
  </si>
  <si>
    <t>мероприятие 3.4. Проведение и участие в районных, областных и межрегиональных мероприятиях</t>
  </si>
  <si>
    <t>мероприятие 3.5. Развитие системы дошкольного, общего и дополнительного образования</t>
  </si>
  <si>
    <t>мероприятие 3.6. Расходы на поддержку развития общественной инфраструктуры муниципального значения</t>
  </si>
  <si>
    <t>мероприятие 3.7.  Укрепление материально-технической базы организаций дополнительного образования</t>
  </si>
  <si>
    <t>Комплекс процессных мероприятий "Развитие кадрового потенциала"</t>
  </si>
  <si>
    <t>мероприятие 4.1. Получение дополнительного профессионального образования</t>
  </si>
  <si>
    <t>мероприятие 4.2. Развитие кадрового потенциала системы дошкольного, общего и дополнительного образования</t>
  </si>
  <si>
    <t>Комплекс процессных мероприятий  "Развитие системы отдыха, оздоровления, занятости детей, подростков и молодежи"</t>
  </si>
  <si>
    <t>мероприятие 5.1. Организация отдыха и оздоровления детей и подростков</t>
  </si>
  <si>
    <t>мероприятие 5.2.Организация отдыха детей в каникулярное время</t>
  </si>
  <si>
    <t>мероприятие 5.3. Расходы по организации отдыха детей, находящихся в трудной жизненной ситуации, в каникулярное время</t>
  </si>
  <si>
    <t>Комплекс процессных мероприятий "Развитие системы оценки и контроля качества образования"</t>
  </si>
  <si>
    <t xml:space="preserve">мероприятие 6.1. Создание эффективной системы оценки качества образования на основе принципов открытости, объективности, прозрачности, общественно-профессионального участия </t>
  </si>
  <si>
    <t>Комплекс процессных мероприятий  "Развитие учреждений, обеспечивающих предоставление услуг в сфере  образования Бокситогорского муниципального района"</t>
  </si>
  <si>
    <t>мероприятие 7.1. Обеспечение деятельности (услуги, работы) муниципальных учреждений</t>
  </si>
  <si>
    <t xml:space="preserve">мероприятие 7.2. Укрепление материально-технической базы </t>
  </si>
  <si>
    <t>мероприятие 7.3. Расходы на поддержку развития общественной инфраструктуры муниципального значения</t>
  </si>
  <si>
    <t>Наименование сруктурных элементов меропиятий программы</t>
  </si>
  <si>
    <t>Федеральный проект   "Создание условий для обучения,отдыха и оздоровления детей и молодежи"</t>
  </si>
  <si>
    <t>Реализация мероприятий по моденизации школьных систем</t>
  </si>
  <si>
    <t>Прочие исочники</t>
  </si>
  <si>
    <t>Итого по программе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</si>
  <si>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</si>
  <si>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</si>
  <si>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</si>
  <si>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</si>
  <si>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</si>
  <si>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</si>
  <si>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</si>
  <si>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</si>
  <si>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</si>
  <si>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</si>
  <si>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</si>
  <si>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</si>
  <si>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</si>
  <si>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</si>
  <si>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</si>
  <si>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</si>
  <si>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</si>
  <si>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</si>
  <si>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</si>
  <si>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</si>
  <si>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</si>
  <si>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</si>
  <si>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</si>
  <si>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</si>
  <si>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</si>
  <si>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</si>
  <si>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</si>
  <si>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 xml:space="preserve">"Устойчивое  общественное  развитие 
 в Бокситогорском  муниципальном  районе"  на 2022-2024 годы
</t>
  </si>
  <si>
    <t xml:space="preserve">Мероприятие 1.1. Получение дополнительного профессионального образования </t>
  </si>
  <si>
    <t xml:space="preserve">Комплекс процессных мероприятий 1. "Создание условий для эффективного выполнения органами  местного самоуправления своих полномочий" </t>
  </si>
  <si>
    <t xml:space="preserve">Мероприятие 1.2. Обеспечение подготовки и участия лиц в совещаниях, семинарах, научно - практических конференциях </t>
  </si>
  <si>
    <t>Комплекс процессных мероприятий  2. «Общество и власть»</t>
  </si>
  <si>
    <t xml:space="preserve">Мероприятие 1.1. Субсидия иным некоммерческим организациям Бокситогорского муниципального района на финансовое обеспечение части затрат, возникающих в связи с публикацией муниципальных правовых актов по вопросам местного значения, социально- значимой информации и материалов о деятельности органов местного самоуправления Бокситогорского муниципального района </t>
  </si>
  <si>
    <t>Мероприятие 2.2. Исследование общественного мнения в целях выявления оценки населением эффективности деятельности органов местного самоуправления Бокситогорского муниципального района</t>
  </si>
  <si>
    <t>Комплекс процессных мероприятий  3. «Поддержка социально ориентированных некоммерческих организаций»</t>
  </si>
  <si>
    <t>Мероприятие 3.1. Субсидии общественным организациям ветеранов войны и труда Бокситогорского муниципального района на финансовое обеспечение затрат в связи с осуществлением уставной деятельности</t>
  </si>
  <si>
    <t>Мероприятие 3.2. Субсидии  Бокситогорской районной организации ЛОО "Всероссийское общество инвалидов" на финансовое обеспечение затрат в связи с осуществлением финансовой деятельности</t>
  </si>
  <si>
    <t>Комплекс процессных мероприятий 4. "Гармонизация межнациональных и межконфессиональных  отношений на территории Бокситогорского муниципального района"</t>
  </si>
  <si>
    <t>Мероприятие 4.1. Обеспечение деятельности (услуги, работы) муниципальных учреждений</t>
  </si>
  <si>
    <t>Мероприятие 4.2. Государственная поддержка отрасли культуры</t>
  </si>
  <si>
    <t xml:space="preserve">Комплекс процессных мероприятий 1
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
</t>
  </si>
  <si>
    <t>Мероприятие 1.10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</si>
  <si>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Комплекс процессных мероприятий 2 "Улучшение жилищных условий отдельных категорий граждан и выполнение государственных обязательств по обеспечению жильем отдельных категорий граждан"</t>
  </si>
  <si>
    <t>Мероприятие 2.2  Предоставление гражданам единовременной денежной выплаты на проведение капитального ремонта жилых домов.</t>
  </si>
  <si>
    <t>Комплекс процессных мероприятий 3 Обеспечение предоставления  мер социальной поддержки отдельным категориям граждан с усилением их адресности"</t>
  </si>
  <si>
    <t xml:space="preserve">Мероприятие 3.1
Доплаты к пенсиям муниципальных служащих
</t>
  </si>
  <si>
    <t xml:space="preserve">Мероприятие 3.2
Организация мероприятий по выполнению мер социальной поддержки граждан 
</t>
  </si>
  <si>
    <t xml:space="preserve">"Стимулирование экономической активности   Бокситогорского муниципального района" на 2022-2024 годы
</t>
  </si>
  <si>
    <t>Комплекс процессных мероприятий 1 "Совершенствование системы стратегического управления социално-экономическим развитием Бокситогоского муниципального района"</t>
  </si>
  <si>
    <t xml:space="preserve"> Комплекс процессных мероприятий 2 «Инфраструктурная, информационная поддержка субъектов малого и среднего предпринимательства» </t>
  </si>
  <si>
    <t>Мероприятие 1.1  Субсидии ЦМФ БМР в целях возмещения затрат, связанных с  проведением мониторинга деятельности субъектов малого и среднего предпринимательства и потребительского рынка</t>
  </si>
  <si>
    <t>Мероприятие 2.1 Субсидии юридическим лицам муниципальной инфраструктуры поддержки малого предпринимательства на финансовое обеспечение  затрат, в связи с осуществлением уставной  деятельности</t>
  </si>
  <si>
    <t xml:space="preserve"> Комплекс процессных мероприятий 3 
"Поддержка спроса" 
</t>
  </si>
  <si>
    <t>Мероприятие 3.1 Субсидии  организациям потребительской кооперации в целях возмещения затрат по доставке товаров первой необходимости в сельские населенные пункты, расположенные на территории Бокситогорского муниципального района, начиная с 11 км от пункта получения этих товаров</t>
  </si>
  <si>
    <t xml:space="preserve">Мероприятия, направленные на достижение цели федерального проекта </t>
  </si>
  <si>
    <t>1. Мероприятия, направленные на достижение цели федерального проекта "Создание условий для лёгкого старта и комфортного ведения бизнеса"</t>
  </si>
  <si>
    <r>
      <t xml:space="preserve">1.1. Предоставление </t>
    </r>
    <r>
      <rPr>
        <sz val="12"/>
        <rFont val="Times New Roman"/>
        <family val="1"/>
      </rPr>
      <t>субсидий субъектам малого предпринимательства на организацию предпринимательской деятельности</t>
    </r>
  </si>
  <si>
    <t xml:space="preserve">"Развитие сельского хозяйства  на территории Бокситогорского муниципального района Ленинградской области" на 2022-2024 годы
</t>
  </si>
  <si>
    <t xml:space="preserve">Комплекс процессных мероприятий 1 
"Оказание дополнительной финансовой поддержки сельскохозяйственным товаропроизводителям с целью стимулирования увеличения объемов производства продукции сельского хозяйства и повышения ее конкурентоспособности"
</t>
  </si>
  <si>
    <t xml:space="preserve">Мероприятие 1.1
Субсидии малым формам хозяйствования (К(Ф)Х и ЛПХ) на возмещение части затрат по приобретению комбикорма на содержание сельскохозяйственных животных и птицы 
</t>
  </si>
  <si>
    <t xml:space="preserve">Мероприятие 1.2
Субсидии крестьянским (фермерским) хозяйствам на возмещение части затрат на приобретение дизельного топлива при проведении сезонных полевых работ 
</t>
  </si>
  <si>
    <t xml:space="preserve">Комплекс процессных мероприятий 2
"Поощрение и популяризация достижений в сфере развития  
сельских территорий" 
</t>
  </si>
  <si>
    <t xml:space="preserve">Мероприятие 2.1
Мероприятия по обеспечению подготовки и участия в выставочно-ярмарочной деятельности, организации и проведению конкурсов профессионального мастерства 
</t>
  </si>
  <si>
    <t xml:space="preserve">Мероприятие 2.2
Проведение ежегодных весенней и осенней районных  ярмарок - распродаж сельскохозяйственной продукции и изделий народных промыслов
</t>
  </si>
  <si>
    <t xml:space="preserve">Комплекс процессных мероприятий 3
"Обеспечение реализации муниципальной программы"
</t>
  </si>
  <si>
    <t xml:space="preserve">Мероприятие 3.1
Расходы на выполнение отдельных государственных полномочий по поддержке сельскохозяйственного производства
</t>
  </si>
  <si>
    <t>"Содержание автомобильных дорог общего пользования на территории Бокситогорского муниципального района" на 2022-2024 год</t>
  </si>
  <si>
    <t xml:space="preserve">Комплексы процессных мероприятий </t>
  </si>
  <si>
    <t>Комплекс процессных мероприятий 1 Содержание  автомобильных дорог общего пользования на территории Бокситогорского муниципального района</t>
  </si>
  <si>
    <t xml:space="preserve">Мероприятие 1.1. 
Ремонт автомобильных дорог общего пользования местного значения
</t>
  </si>
  <si>
    <t xml:space="preserve">Мероприятие 1.2. 
Содержание автомобильных дорог общего пользования
</t>
  </si>
  <si>
    <t xml:space="preserve">Мероприятие 1.3. 
Межбюджетные трансферты,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 
</t>
  </si>
  <si>
    <t xml:space="preserve">Мероприятие 1.4. 
Приобретение техники по лизингу
</t>
  </si>
  <si>
    <t>Комплекс процессных мероприятий 2 Обеспечение регулярных пассажирских перевозок на территории Бокситогорского муниципального района</t>
  </si>
  <si>
    <t xml:space="preserve">Мероприятие 2.1. 
Обеспечение работ по осуществлению регулярных перевозок пассажиров и багажа по регулируемым тарифам на территории Бокситогорского муниципального района
</t>
  </si>
  <si>
    <t>"Безопасность Бокситогорского муниципального района" на 2022 – 2024  годы</t>
  </si>
  <si>
    <t>Комплекс процессных мероприятий 1 "Обеспечение общественной безопасности, правопорядка и профилактика правонарушений на территории Бокситогорского муниципального района"</t>
  </si>
  <si>
    <t xml:space="preserve">Мероприятие 1.1
Повышение уровня защищенности инфраструктуры Бокситогорского муниципального района 
</t>
  </si>
  <si>
    <t xml:space="preserve">Мероприятие 1.2
Реализация мер по проведению профилактики правонарушений
</t>
  </si>
  <si>
    <t xml:space="preserve">Мероприятие 1.3
Обеспечение функционирования и развития АПК «Безопасный город» 
</t>
  </si>
  <si>
    <t>Комплекс процессных мероприятий 2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</t>
  </si>
  <si>
    <t xml:space="preserve">Мероприятие 2.1
Содержание класса гражданской обороны
</t>
  </si>
  <si>
    <t xml:space="preserve">Мероприятие 2.2
Обеспечение организационно-технических мероприятий гражданской обороны, защиты населения и территорий от чрезвычайных ситуаций 
</t>
  </si>
  <si>
    <t xml:space="preserve">Мероприятие 2.3
Обеспечение деятельности  отдела по защите населения и территории Бокситогорского муниципального района  от чрезвычайных ситуаций
</t>
  </si>
  <si>
    <t xml:space="preserve">Мероприятие 2.4
Развитие местной системы оповещения Бокситогорского муниципального района 
</t>
  </si>
  <si>
    <t xml:space="preserve">Мероприятие 2.5
Осуществление комплекса мер по укреплению пожарной безопасности территории Бокситогорского муниципального района  
</t>
  </si>
  <si>
    <t xml:space="preserve">«Управление собственностью на территории Бокситогорского муниципального района»
на 2022 – 2024 годы </t>
  </si>
  <si>
    <t xml:space="preserve">Мероприятие 1 Государственный кадастровый учет, оценка и иные мероприятия в целях внесения сведений в Единый государственный реестр недвижимости </t>
  </si>
  <si>
    <t xml:space="preserve">Мероприятие 2 Подготовка и актуализация документов в области градостроительной деятельности </t>
  </si>
  <si>
    <t>Мероприятие 3 Проведение кадастровых работ по образованию земельных участков из состава земель сельскохозяйственного назначения</t>
  </si>
  <si>
    <t>Комплекс процессных мероприятий "Обеспечение содержания и  использования муниципальной собственности"</t>
  </si>
  <si>
    <t>Владение, пользование и распоряжение муниципальной собственностью</t>
  </si>
  <si>
    <t>Мероприятия, направленные на достижение цели федерального проекта «Содействие развитию инфраструктуры субъектов Российской Федерации, муниципальных образований»</t>
  </si>
  <si>
    <t>Мероприятия по строительству объектов газификации (в том числе проектно-изыскательные работы) на территории Бокситогорского муниципального района</t>
  </si>
  <si>
    <t xml:space="preserve">"Культура, молодёжная политика, физическая культура и спорт 
Бокситогорского муниципального района» на 2022-2024 годы
</t>
  </si>
  <si>
    <t>Комплекс процессных мероприятий 1 Молодежь Бокситогорского муниципального района</t>
  </si>
  <si>
    <t>Мероприятие 1.1.Проведение и участие в  районных, областных и межрегиональных мероприятиях</t>
  </si>
  <si>
    <t>Мероприятие 1.2 Мероприятия, направленные на профилактику правонарушений и асоциального поведения в молодежной среде</t>
  </si>
  <si>
    <t>Комплекс процессных мероприятий 2 Культура Бокситогорского муниципального района</t>
  </si>
  <si>
    <t>Мероприятие 2.1. Обеспечение деятельности (работы, услуги) муниципальных учреждений</t>
  </si>
  <si>
    <t>Мероприятие 2.2 Комплектование библиотечных фондов библиотек</t>
  </si>
  <si>
    <t>Мероприятие 2.3 Организация библиотечного обслуживания и комплектование библиотечных фондов библиотек поселений</t>
  </si>
  <si>
    <t xml:space="preserve">Мероприятие 2.4
 Государственная поддержка отрасли культуры
</t>
  </si>
  <si>
    <t>Мероприятия 2.5 Сохранение целевых показателей повышения оплаты труда работников муниципальных учреждений культуры</t>
  </si>
  <si>
    <t>Мероприятия 2.6 Межбюджетные трансферты, передаваемые бюджетам поселений из бюджета Бокситогорского муниципального района на обеспечение выплат стимулирующего характера работникам муниципальных учреждений культуры Ленинградской области</t>
  </si>
  <si>
    <t>Мероприятие 2.7 Укрепление материально- технической базы</t>
  </si>
  <si>
    <t xml:space="preserve">Мероприятия 2.8
Расходы на поддержку развития общественной инфраструктуры муниципального значения
</t>
  </si>
  <si>
    <t xml:space="preserve">Мероприятия 2.9
Ремонт объектов культурного наследия
</t>
  </si>
  <si>
    <t>Комплекс 3 Развитие физической культуры и спорта в Бокситогорском муниципальном районе</t>
  </si>
  <si>
    <t>Мероприятие 3.1 Обеспечение деятельности (работы, услуги) муниципальных учреждений</t>
  </si>
  <si>
    <t>Мероприятие 3.2 Проведение и участие в районных, областных и межрегиональных мероприятиях</t>
  </si>
  <si>
    <t>Мероприятие 3.4 Укрепление материально-технической базы</t>
  </si>
  <si>
    <t>Мероприятие 3.4 Расходы на поддержку развития общественной инфраструктуры муниципального значения</t>
  </si>
  <si>
    <t>"Управление муниципальными финансами и муниципальным долгом Бокситогорского муниципального района" на 2022-2024 годы</t>
  </si>
  <si>
    <t>Комплекс процессных мероприятий 1 "Межбюджетные отношения в Бокситогорском муниципальном районе"</t>
  </si>
  <si>
    <t>Мероприятие 1.1 Расчет и предоставление дотаций на выравнивание бюджетной обеспеченности муниципальных образований Бокситогорского муниципального района</t>
  </si>
  <si>
    <t>Мероприятие 1.2. Дотации на выравнивание бюджетной обеспеченности муниципальных образований Бокситогорского муниципального района</t>
  </si>
  <si>
    <t>Мероприятие 1.3. Мероприятия по осуществлению мер по обеспечению сбалансированности местных бюджетов</t>
  </si>
  <si>
    <t>Комплекс процессных мероприятий 2  "Управление муниципальным долгом Бокситогорского муниципального района"</t>
  </si>
  <si>
    <t>Комплекс процессных мероприятий "Подготовка документов и осуществлениегосударственного кадастрового учета и (или) госудаственной регистрации прав собственности на объекты недвижимого имущества</t>
  </si>
  <si>
    <t xml:space="preserve">Мероприятие 3.2
Консультационная помощь сельхозтоваропроизводителям по вопросам  участия в конкурсах на получение грантов
</t>
  </si>
  <si>
    <t xml:space="preserve">Мероприятие 2.2. 
Субсидии на возмещение части затрат по содержанию здания автобусной станции
</t>
  </si>
  <si>
    <t>Мероприятие 4 Проведение кадастровых работ по образованию земельных участков из состава земель сельскохозяйственного назначения</t>
  </si>
  <si>
    <t>январь - декабрь 2022 года</t>
  </si>
  <si>
    <t>"Социальная поддержка отдельных категорий граждан в  Бокситогорском муниципальном районе Ленинградской области " на 2022-2025 годы.</t>
  </si>
  <si>
    <t>Мероприятие 1.1 Организация и осуществление деятельности по опеке и попечительству</t>
  </si>
  <si>
    <t xml:space="preserve">Мероприятие 1.2
Организация выплаты вознаграждения, причитающегося приемным родителям
</t>
  </si>
  <si>
    <t>Мероприятие 1.3 Подготовка граждан, желающих принять на воспитание в свою семью ребенка, оставшегося без попечения родителей</t>
  </si>
  <si>
    <t xml:space="preserve">Мероприятие 1.4 
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
 </t>
  </si>
  <si>
    <t>Мероприятие 1.5 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</si>
  <si>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Мероприятие 1.6 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</si>
  <si>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Мероприятие 1.7 Освобождение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</si>
  <si>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 xml:space="preserve">Мероприятие 1.8 Организация и осуществление деятельности по постинтернатному сопровождениют  </t>
  </si>
  <si>
    <t xml:space="preserve">Мероприятие 1.9 Прелоставление МСП по аренде жилых помещений для детей-сирот и детей, оставшихся без попечения родителей  и лиц из их числа , на период до обеспечения их жилыми помещениями </t>
  </si>
  <si>
    <t>Мероприятие 2.1  Оказание консультативных услуг гражданам</t>
  </si>
  <si>
    <t>январь -декабрь 2022 года</t>
  </si>
  <si>
    <t>Региональный проект  "Патриотическое воспитание"</t>
  </si>
  <si>
    <t>Обеспечение деятельности советников директоров по воспитанию и взаимодействию с детскими общественными объединениями</t>
  </si>
  <si>
    <t>56</t>
  </si>
  <si>
    <t>57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</si>
</sst>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_-* #,##0.0_р_._-;\-* #,##0.0_р_._-;_-* &quot;-&quot;??_р_._-;_-@_-"/>
    <numFmt numFmtId="179" formatCode="0.0%"/>
    <numFmt numFmtId="180" formatCode="0.0_ ;[Red]\-0.0\ "/>
    <numFmt numFmtId="181" formatCode="?"/>
    <numFmt numFmtId="182" formatCode="[$-FC19]d\ mmmm\ yyyy\ &quot;г.&quot;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i/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18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2" fontId="5" fillId="25" borderId="10" xfId="0" applyNumberFormat="1" applyFont="1" applyFill="1" applyBorder="1" applyAlignment="1">
      <alignment horizontal="center" vertical="center" wrapText="1"/>
    </xf>
    <xf numFmtId="4" fontId="5" fillId="25" borderId="10" xfId="0" applyNumberFormat="1" applyFont="1" applyFill="1" applyBorder="1" applyAlignment="1">
      <alignment horizontal="center" vertical="center" wrapText="1"/>
    </xf>
    <xf numFmtId="2" fontId="5" fillId="25" borderId="11" xfId="0" applyNumberFormat="1" applyFont="1" applyFill="1" applyBorder="1" applyAlignment="1">
      <alignment horizontal="center" vertical="center" wrapText="1"/>
    </xf>
    <xf numFmtId="4" fontId="5" fillId="25" borderId="11" xfId="0" applyNumberFormat="1" applyFont="1" applyFill="1" applyBorder="1" applyAlignment="1">
      <alignment horizontal="center" vertical="center" wrapText="1"/>
    </xf>
    <xf numFmtId="0" fontId="5" fillId="25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49" fontId="3" fillId="24" borderId="12" xfId="0" applyNumberFormat="1" applyFont="1" applyFill="1" applyBorder="1" applyAlignment="1">
      <alignment horizontal="center" vertical="center" wrapText="1"/>
    </xf>
    <xf numFmtId="4" fontId="3" fillId="24" borderId="13" xfId="0" applyNumberFormat="1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horizontal="center" vertical="center" wrapText="1"/>
    </xf>
    <xf numFmtId="2" fontId="3" fillId="24" borderId="11" xfId="0" applyNumberFormat="1" applyFont="1" applyFill="1" applyBorder="1" applyAlignment="1">
      <alignment horizontal="center" vertical="center" wrapText="1"/>
    </xf>
    <xf numFmtId="4" fontId="3" fillId="24" borderId="11" xfId="0" applyNumberFormat="1" applyFont="1" applyFill="1" applyBorder="1" applyAlignment="1">
      <alignment horizontal="center" vertical="center" wrapText="1"/>
    </xf>
    <xf numFmtId="2" fontId="3" fillId="24" borderId="14" xfId="0" applyNumberFormat="1" applyFont="1" applyFill="1" applyBorder="1" applyAlignment="1">
      <alignment horizontal="center" vertical="center" wrapText="1"/>
    </xf>
    <xf numFmtId="4" fontId="3" fillId="24" borderId="14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left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3" fillId="9" borderId="0" xfId="0" applyFont="1" applyFill="1" applyBorder="1" applyAlignment="1">
      <alignment horizontal="left"/>
    </xf>
    <xf numFmtId="4" fontId="3" fillId="9" borderId="0" xfId="0" applyNumberFormat="1" applyFont="1" applyFill="1" applyBorder="1" applyAlignment="1">
      <alignment/>
    </xf>
    <xf numFmtId="0" fontId="3" fillId="9" borderId="0" xfId="0" applyFont="1" applyFill="1" applyBorder="1" applyAlignment="1">
      <alignment/>
    </xf>
    <xf numFmtId="0" fontId="3" fillId="9" borderId="15" xfId="0" applyFont="1" applyFill="1" applyBorder="1" applyAlignment="1">
      <alignment/>
    </xf>
    <xf numFmtId="0" fontId="3" fillId="9" borderId="16" xfId="0" applyFont="1" applyFill="1" applyBorder="1" applyAlignment="1">
      <alignment horizontal="left"/>
    </xf>
    <xf numFmtId="4" fontId="3" fillId="9" borderId="16" xfId="0" applyNumberFormat="1" applyFont="1" applyFill="1" applyBorder="1" applyAlignment="1">
      <alignment/>
    </xf>
    <xf numFmtId="0" fontId="3" fillId="9" borderId="16" xfId="0" applyFont="1" applyFill="1" applyBorder="1" applyAlignment="1">
      <alignment/>
    </xf>
    <xf numFmtId="2" fontId="4" fillId="3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2" fontId="4" fillId="3" borderId="11" xfId="0" applyNumberFormat="1" applyFont="1" applyFill="1" applyBorder="1" applyAlignment="1">
      <alignment horizontal="center" vertical="center" wrapText="1"/>
    </xf>
    <xf numFmtId="4" fontId="4" fillId="3" borderId="11" xfId="0" applyNumberFormat="1" applyFont="1" applyFill="1" applyBorder="1" applyAlignment="1">
      <alignment horizontal="center" vertical="center" wrapText="1"/>
    </xf>
    <xf numFmtId="2" fontId="4" fillId="3" borderId="14" xfId="0" applyNumberFormat="1" applyFont="1" applyFill="1" applyBorder="1" applyAlignment="1">
      <alignment horizontal="center" vertical="center" wrapText="1"/>
    </xf>
    <xf numFmtId="4" fontId="4" fillId="3" borderId="14" xfId="0" applyNumberFormat="1" applyFont="1" applyFill="1" applyBorder="1" applyAlignment="1">
      <alignment horizontal="center" vertical="center" wrapText="1"/>
    </xf>
    <xf numFmtId="49" fontId="7" fillId="9" borderId="17" xfId="0" applyNumberFormat="1" applyFont="1" applyFill="1" applyBorder="1" applyAlignment="1">
      <alignment horizontal="left"/>
    </xf>
    <xf numFmtId="0" fontId="3" fillId="9" borderId="18" xfId="0" applyFont="1" applyFill="1" applyBorder="1" applyAlignment="1">
      <alignment horizontal="left"/>
    </xf>
    <xf numFmtId="49" fontId="7" fillId="9" borderId="19" xfId="0" applyNumberFormat="1" applyFont="1" applyFill="1" applyBorder="1" applyAlignment="1">
      <alignment horizontal="left"/>
    </xf>
    <xf numFmtId="0" fontId="5" fillId="9" borderId="0" xfId="0" applyFont="1" applyFill="1" applyBorder="1" applyAlignment="1">
      <alignment/>
    </xf>
    <xf numFmtId="49" fontId="7" fillId="9" borderId="20" xfId="0" applyNumberFormat="1" applyFont="1" applyFill="1" applyBorder="1" applyAlignment="1">
      <alignment horizontal="left"/>
    </xf>
    <xf numFmtId="2" fontId="3" fillId="24" borderId="13" xfId="0" applyNumberFormat="1" applyFont="1" applyFill="1" applyBorder="1" applyAlignment="1">
      <alignment horizontal="center" vertical="center" wrapText="1"/>
    </xf>
    <xf numFmtId="2" fontId="3" fillId="24" borderId="21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 wrapText="1"/>
    </xf>
    <xf numFmtId="0" fontId="5" fillId="9" borderId="16" xfId="0" applyFont="1" applyFill="1" applyBorder="1" applyAlignment="1">
      <alignment/>
    </xf>
    <xf numFmtId="0" fontId="3" fillId="9" borderId="22" xfId="0" applyFont="1" applyFill="1" applyBorder="1" applyAlignment="1">
      <alignment wrapText="1"/>
    </xf>
    <xf numFmtId="2" fontId="4" fillId="25" borderId="14" xfId="0" applyNumberFormat="1" applyFont="1" applyFill="1" applyBorder="1" applyAlignment="1">
      <alignment horizontal="center" vertical="center" wrapText="1"/>
    </xf>
    <xf numFmtId="4" fontId="4" fillId="25" borderId="14" xfId="0" applyNumberFormat="1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2" fontId="4" fillId="24" borderId="11" xfId="0" applyNumberFormat="1" applyFont="1" applyFill="1" applyBorder="1" applyAlignment="1">
      <alignment horizontal="center" vertical="center" wrapText="1"/>
    </xf>
    <xf numFmtId="4" fontId="4" fillId="24" borderId="11" xfId="0" applyNumberFormat="1" applyFont="1" applyFill="1" applyBorder="1" applyAlignment="1">
      <alignment horizontal="center" vertical="center" wrapText="1"/>
    </xf>
    <xf numFmtId="2" fontId="4" fillId="24" borderId="14" xfId="0" applyNumberFormat="1" applyFont="1" applyFill="1" applyBorder="1" applyAlignment="1">
      <alignment horizontal="center" vertical="center" wrapText="1"/>
    </xf>
    <xf numFmtId="4" fontId="4" fillId="24" borderId="14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2" fontId="4" fillId="2" borderId="14" xfId="0" applyNumberFormat="1" applyFont="1" applyFill="1" applyBorder="1" applyAlignment="1">
      <alignment horizontal="center" vertical="center" wrapText="1"/>
    </xf>
    <xf numFmtId="4" fontId="4" fillId="2" borderId="14" xfId="0" applyNumberFormat="1" applyFont="1" applyFill="1" applyBorder="1" applyAlignment="1">
      <alignment horizontal="center" vertical="center" wrapText="1"/>
    </xf>
    <xf numFmtId="0" fontId="2" fillId="9" borderId="0" xfId="0" applyFont="1" applyFill="1" applyAlignment="1">
      <alignment/>
    </xf>
    <xf numFmtId="4" fontId="4" fillId="9" borderId="16" xfId="0" applyNumberFormat="1" applyFont="1" applyFill="1" applyBorder="1" applyAlignment="1">
      <alignment/>
    </xf>
    <xf numFmtId="0" fontId="3" fillId="9" borderId="22" xfId="0" applyFont="1" applyFill="1" applyBorder="1" applyAlignment="1">
      <alignment/>
    </xf>
    <xf numFmtId="4" fontId="3" fillId="24" borderId="23" xfId="0" applyNumberFormat="1" applyFont="1" applyFill="1" applyBorder="1" applyAlignment="1">
      <alignment horizontal="center" vertical="center" wrapText="1"/>
    </xf>
    <xf numFmtId="4" fontId="4" fillId="3" borderId="23" xfId="0" applyNumberFormat="1" applyFont="1" applyFill="1" applyBorder="1" applyAlignment="1">
      <alignment horizontal="center" vertical="center" wrapText="1"/>
    </xf>
    <xf numFmtId="4" fontId="4" fillId="3" borderId="24" xfId="0" applyNumberFormat="1" applyFont="1" applyFill="1" applyBorder="1" applyAlignment="1">
      <alignment horizontal="center" vertical="center" wrapText="1"/>
    </xf>
    <xf numFmtId="4" fontId="4" fillId="3" borderId="25" xfId="0" applyNumberFormat="1" applyFont="1" applyFill="1" applyBorder="1" applyAlignment="1">
      <alignment horizontal="center" vertical="center" wrapText="1"/>
    </xf>
    <xf numFmtId="4" fontId="4" fillId="24" borderId="23" xfId="0" applyNumberFormat="1" applyFont="1" applyFill="1" applyBorder="1" applyAlignment="1">
      <alignment horizontal="center" vertical="center" wrapText="1"/>
    </xf>
    <xf numFmtId="2" fontId="3" fillId="24" borderId="25" xfId="0" applyNumberFormat="1" applyFont="1" applyFill="1" applyBorder="1" applyAlignment="1">
      <alignment horizontal="center" vertical="center" wrapText="1"/>
    </xf>
    <xf numFmtId="4" fontId="3" fillId="24" borderId="25" xfId="0" applyNumberFormat="1" applyFont="1" applyFill="1" applyBorder="1" applyAlignment="1">
      <alignment horizontal="center" vertical="center" wrapText="1"/>
    </xf>
    <xf numFmtId="4" fontId="4" fillId="2" borderId="23" xfId="0" applyNumberFormat="1" applyFont="1" applyFill="1" applyBorder="1" applyAlignment="1">
      <alignment horizontal="center" vertical="center" wrapText="1"/>
    </xf>
    <xf numFmtId="4" fontId="4" fillId="2" borderId="25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4" fontId="3" fillId="24" borderId="0" xfId="0" applyNumberFormat="1" applyFont="1" applyFill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vertical="top" wrapText="1"/>
    </xf>
    <xf numFmtId="0" fontId="4" fillId="3" borderId="11" xfId="0" applyFont="1" applyFill="1" applyBorder="1" applyAlignment="1">
      <alignment vertical="top" wrapText="1"/>
    </xf>
    <xf numFmtId="2" fontId="3" fillId="24" borderId="26" xfId="0" applyNumberFormat="1" applyFont="1" applyFill="1" applyBorder="1" applyAlignment="1">
      <alignment horizontal="center" vertical="center" wrapText="1"/>
    </xf>
    <xf numFmtId="2" fontId="4" fillId="3" borderId="27" xfId="0" applyNumberFormat="1" applyFont="1" applyFill="1" applyBorder="1" applyAlignment="1">
      <alignment horizontal="center" vertical="center" wrapText="1"/>
    </xf>
    <xf numFmtId="4" fontId="4" fillId="3" borderId="27" xfId="0" applyNumberFormat="1" applyFont="1" applyFill="1" applyBorder="1" applyAlignment="1">
      <alignment horizontal="center" vertical="center" wrapText="1"/>
    </xf>
    <xf numFmtId="2" fontId="4" fillId="3" borderId="25" xfId="0" applyNumberFormat="1" applyFont="1" applyFill="1" applyBorder="1" applyAlignment="1">
      <alignment horizontal="center" vertical="center" wrapText="1"/>
    </xf>
    <xf numFmtId="4" fontId="3" fillId="24" borderId="28" xfId="0" applyNumberFormat="1" applyFont="1" applyFill="1" applyBorder="1" applyAlignment="1">
      <alignment horizontal="center" vertical="center" wrapText="1"/>
    </xf>
    <xf numFmtId="49" fontId="3" fillId="9" borderId="19" xfId="0" applyNumberFormat="1" applyFont="1" applyFill="1" applyBorder="1" applyAlignment="1">
      <alignment horizontal="left"/>
    </xf>
    <xf numFmtId="0" fontId="4" fillId="9" borderId="0" xfId="0" applyFont="1" applyFill="1" applyBorder="1" applyAlignment="1">
      <alignment/>
    </xf>
    <xf numFmtId="49" fontId="3" fillId="9" borderId="20" xfId="0" applyNumberFormat="1" applyFont="1" applyFill="1" applyBorder="1" applyAlignment="1">
      <alignment horizontal="left"/>
    </xf>
    <xf numFmtId="0" fontId="4" fillId="9" borderId="16" xfId="0" applyFont="1" applyFill="1" applyBorder="1" applyAlignment="1">
      <alignment/>
    </xf>
    <xf numFmtId="0" fontId="4" fillId="24" borderId="0" xfId="0" applyFont="1" applyFill="1" applyAlignment="1">
      <alignment horizontal="center" vertical="center" wrapText="1"/>
    </xf>
    <xf numFmtId="2" fontId="4" fillId="24" borderId="13" xfId="0" applyNumberFormat="1" applyFont="1" applyFill="1" applyBorder="1" applyAlignment="1">
      <alignment horizontal="center" vertical="center" wrapText="1"/>
    </xf>
    <xf numFmtId="2" fontId="3" fillId="24" borderId="23" xfId="0" applyNumberFormat="1" applyFont="1" applyFill="1" applyBorder="1" applyAlignment="1">
      <alignment horizontal="center" vertical="center" wrapText="1"/>
    </xf>
    <xf numFmtId="4" fontId="4" fillId="3" borderId="29" xfId="0" applyNumberFormat="1" applyFont="1" applyFill="1" applyBorder="1" applyAlignment="1">
      <alignment horizontal="center" vertical="center" wrapText="1"/>
    </xf>
    <xf numFmtId="4" fontId="4" fillId="3" borderId="30" xfId="0" applyNumberFormat="1" applyFont="1" applyFill="1" applyBorder="1" applyAlignment="1">
      <alignment horizontal="center" vertical="center" wrapText="1"/>
    </xf>
    <xf numFmtId="4" fontId="4" fillId="3" borderId="31" xfId="0" applyNumberFormat="1" applyFont="1" applyFill="1" applyBorder="1" applyAlignment="1">
      <alignment horizontal="center" vertical="center" wrapText="1"/>
    </xf>
    <xf numFmtId="2" fontId="4" fillId="3" borderId="32" xfId="0" applyNumberFormat="1" applyFont="1" applyFill="1" applyBorder="1" applyAlignment="1">
      <alignment horizontal="center" vertical="center" wrapText="1"/>
    </xf>
    <xf numFmtId="4" fontId="4" fillId="3" borderId="32" xfId="0" applyNumberFormat="1" applyFont="1" applyFill="1" applyBorder="1" applyAlignment="1">
      <alignment horizontal="center" vertical="center" wrapText="1"/>
    </xf>
    <xf numFmtId="2" fontId="3" fillId="24" borderId="27" xfId="0" applyNumberFormat="1" applyFont="1" applyFill="1" applyBorder="1" applyAlignment="1">
      <alignment horizontal="center" vertical="center" wrapText="1"/>
    </xf>
    <xf numFmtId="4" fontId="3" fillId="24" borderId="27" xfId="0" applyNumberFormat="1" applyFont="1" applyFill="1" applyBorder="1" applyAlignment="1">
      <alignment horizontal="center" vertical="center" wrapText="1"/>
    </xf>
    <xf numFmtId="2" fontId="4" fillId="3" borderId="11" xfId="0" applyNumberFormat="1" applyFont="1" applyFill="1" applyBorder="1" applyAlignment="1">
      <alignment vertical="center" wrapText="1"/>
    </xf>
    <xf numFmtId="2" fontId="4" fillId="3" borderId="28" xfId="0" applyNumberFormat="1" applyFont="1" applyFill="1" applyBorder="1" applyAlignment="1">
      <alignment horizontal="center" vertical="center" wrapText="1"/>
    </xf>
    <xf numFmtId="2" fontId="4" fillId="2" borderId="27" xfId="0" applyNumberFormat="1" applyFont="1" applyFill="1" applyBorder="1" applyAlignment="1">
      <alignment horizontal="center" vertical="center" wrapText="1"/>
    </xf>
    <xf numFmtId="4" fontId="3" fillId="3" borderId="25" xfId="0" applyNumberFormat="1" applyFont="1" applyFill="1" applyBorder="1" applyAlignment="1">
      <alignment horizontal="center" vertical="center" wrapText="1"/>
    </xf>
    <xf numFmtId="4" fontId="3" fillId="3" borderId="11" xfId="0" applyNumberFormat="1" applyFont="1" applyFill="1" applyBorder="1" applyAlignment="1">
      <alignment horizontal="center" vertical="center" wrapText="1"/>
    </xf>
    <xf numFmtId="4" fontId="3" fillId="3" borderId="27" xfId="0" applyNumberFormat="1" applyFont="1" applyFill="1" applyBorder="1" applyAlignment="1">
      <alignment horizontal="center" vertical="center" wrapText="1"/>
    </xf>
    <xf numFmtId="4" fontId="3" fillId="3" borderId="14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top" wrapText="1"/>
    </xf>
    <xf numFmtId="180" fontId="3" fillId="24" borderId="25" xfId="60" applyNumberFormat="1" applyFont="1" applyFill="1" applyBorder="1" applyAlignment="1">
      <alignment horizontal="center" vertical="top" wrapText="1"/>
    </xf>
    <xf numFmtId="180" fontId="3" fillId="24" borderId="11" xfId="60" applyNumberFormat="1" applyFont="1" applyFill="1" applyBorder="1" applyAlignment="1">
      <alignment horizontal="center" vertical="top" wrapText="1"/>
    </xf>
    <xf numFmtId="0" fontId="3" fillId="24" borderId="14" xfId="0" applyFont="1" applyFill="1" applyBorder="1" applyAlignment="1">
      <alignment vertical="top" wrapText="1"/>
    </xf>
    <xf numFmtId="180" fontId="3" fillId="24" borderId="14" xfId="60" applyNumberFormat="1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vertical="top" wrapText="1"/>
    </xf>
    <xf numFmtId="180" fontId="4" fillId="3" borderId="25" xfId="60" applyNumberFormat="1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vertical="top" wrapText="1"/>
    </xf>
    <xf numFmtId="180" fontId="4" fillId="3" borderId="14" xfId="60" applyNumberFormat="1" applyFont="1" applyFill="1" applyBorder="1" applyAlignment="1">
      <alignment horizontal="center" vertical="top" wrapText="1"/>
    </xf>
    <xf numFmtId="180" fontId="4" fillId="3" borderId="11" xfId="60" applyNumberFormat="1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vertical="top" wrapText="1"/>
    </xf>
    <xf numFmtId="4" fontId="4" fillId="24" borderId="10" xfId="0" applyNumberFormat="1" applyFont="1" applyFill="1" applyBorder="1" applyAlignment="1">
      <alignment horizontal="center" vertical="center" wrapText="1"/>
    </xf>
    <xf numFmtId="2" fontId="3" fillId="24" borderId="0" xfId="0" applyNumberFormat="1" applyFont="1" applyFill="1" applyAlignment="1">
      <alignment horizontal="center"/>
    </xf>
    <xf numFmtId="2" fontId="3" fillId="24" borderId="11" xfId="0" applyNumberFormat="1" applyFont="1" applyFill="1" applyBorder="1" applyAlignment="1">
      <alignment horizontal="center" vertical="center"/>
    </xf>
    <xf numFmtId="2" fontId="3" fillId="24" borderId="0" xfId="0" applyNumberFormat="1" applyFont="1" applyFill="1" applyAlignment="1">
      <alignment horizontal="center" vertical="center"/>
    </xf>
    <xf numFmtId="4" fontId="4" fillId="2" borderId="27" xfId="0" applyNumberFormat="1" applyFont="1" applyFill="1" applyBorder="1" applyAlignment="1">
      <alignment horizontal="center" vertical="center" wrapText="1"/>
    </xf>
    <xf numFmtId="49" fontId="5" fillId="25" borderId="33" xfId="0" applyNumberFormat="1" applyFont="1" applyFill="1" applyBorder="1" applyAlignment="1">
      <alignment horizontal="center" vertical="center" wrapText="1"/>
    </xf>
    <xf numFmtId="2" fontId="5" fillId="25" borderId="23" xfId="0" applyNumberFormat="1" applyFont="1" applyFill="1" applyBorder="1" applyAlignment="1">
      <alignment horizontal="center" vertical="center" wrapText="1"/>
    </xf>
    <xf numFmtId="2" fontId="5" fillId="25" borderId="24" xfId="0" applyNumberFormat="1" applyFont="1" applyFill="1" applyBorder="1" applyAlignment="1">
      <alignment horizontal="center" vertical="center" wrapText="1"/>
    </xf>
    <xf numFmtId="2" fontId="5" fillId="25" borderId="25" xfId="0" applyNumberFormat="1" applyFont="1" applyFill="1" applyBorder="1" applyAlignment="1">
      <alignment horizontal="center" vertical="center" wrapText="1"/>
    </xf>
    <xf numFmtId="49" fontId="5" fillId="25" borderId="34" xfId="0" applyNumberFormat="1" applyFont="1" applyFill="1" applyBorder="1" applyAlignment="1">
      <alignment horizontal="center" vertical="center" wrapText="1"/>
    </xf>
    <xf numFmtId="49" fontId="5" fillId="25" borderId="35" xfId="0" applyNumberFormat="1" applyFont="1" applyFill="1" applyBorder="1" applyAlignment="1">
      <alignment horizontal="center" vertical="center" wrapText="1"/>
    </xf>
    <xf numFmtId="2" fontId="5" fillId="25" borderId="36" xfId="0" applyNumberFormat="1" applyFont="1" applyFill="1" applyBorder="1" applyAlignment="1">
      <alignment horizontal="center" vertical="center" wrapText="1"/>
    </xf>
    <xf numFmtId="2" fontId="5" fillId="25" borderId="37" xfId="0" applyNumberFormat="1" applyFont="1" applyFill="1" applyBorder="1" applyAlignment="1">
      <alignment horizontal="center" vertical="center" wrapText="1"/>
    </xf>
    <xf numFmtId="177" fontId="4" fillId="3" borderId="11" xfId="0" applyNumberFormat="1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left" vertical="center" wrapText="1"/>
    </xf>
    <xf numFmtId="2" fontId="3" fillId="24" borderId="11" xfId="0" applyNumberFormat="1" applyFont="1" applyFill="1" applyBorder="1" applyAlignment="1">
      <alignment horizontal="left" vertical="center" wrapText="1"/>
    </xf>
    <xf numFmtId="177" fontId="3" fillId="24" borderId="11" xfId="0" applyNumberFormat="1" applyFont="1" applyFill="1" applyBorder="1" applyAlignment="1">
      <alignment horizontal="center" vertical="center" wrapText="1"/>
    </xf>
    <xf numFmtId="2" fontId="3" fillId="24" borderId="14" xfId="0" applyNumberFormat="1" applyFont="1" applyFill="1" applyBorder="1" applyAlignment="1">
      <alignment horizontal="left" vertical="center" wrapText="1"/>
    </xf>
    <xf numFmtId="2" fontId="5" fillId="25" borderId="27" xfId="0" applyNumberFormat="1" applyFont="1" applyFill="1" applyBorder="1" applyAlignment="1">
      <alignment horizontal="center" vertical="center" wrapText="1"/>
    </xf>
    <xf numFmtId="4" fontId="5" fillId="25" borderId="27" xfId="0" applyNumberFormat="1" applyFont="1" applyFill="1" applyBorder="1" applyAlignment="1">
      <alignment horizontal="center" vertical="center" wrapText="1"/>
    </xf>
    <xf numFmtId="10" fontId="5" fillId="25" borderId="23" xfId="0" applyNumberFormat="1" applyFont="1" applyFill="1" applyBorder="1" applyAlignment="1">
      <alignment horizontal="center" vertical="center" wrapText="1"/>
    </xf>
    <xf numFmtId="10" fontId="5" fillId="25" borderId="24" xfId="0" applyNumberFormat="1" applyFont="1" applyFill="1" applyBorder="1" applyAlignment="1">
      <alignment horizontal="center" vertical="center" wrapText="1"/>
    </xf>
    <xf numFmtId="10" fontId="5" fillId="25" borderId="25" xfId="0" applyNumberFormat="1" applyFont="1" applyFill="1" applyBorder="1" applyAlignment="1">
      <alignment horizontal="center" vertical="center" wrapText="1"/>
    </xf>
    <xf numFmtId="2" fontId="5" fillId="25" borderId="38" xfId="0" applyNumberFormat="1" applyFont="1" applyFill="1" applyBorder="1" applyAlignment="1">
      <alignment horizontal="center" vertical="center" wrapText="1"/>
    </xf>
    <xf numFmtId="49" fontId="3" fillId="24" borderId="39" xfId="0" applyNumberFormat="1" applyFont="1" applyFill="1" applyBorder="1" applyAlignment="1">
      <alignment horizontal="center" vertical="center" wrapText="1"/>
    </xf>
    <xf numFmtId="49" fontId="3" fillId="24" borderId="40" xfId="0" applyNumberFormat="1" applyFont="1" applyFill="1" applyBorder="1" applyAlignment="1">
      <alignment horizontal="center" vertical="center" wrapText="1"/>
    </xf>
    <xf numFmtId="49" fontId="3" fillId="24" borderId="41" xfId="0" applyNumberFormat="1" applyFont="1" applyFill="1" applyBorder="1" applyAlignment="1">
      <alignment horizontal="center" vertical="center" wrapText="1"/>
    </xf>
    <xf numFmtId="2" fontId="3" fillId="24" borderId="23" xfId="0" applyNumberFormat="1" applyFont="1" applyFill="1" applyBorder="1" applyAlignment="1">
      <alignment horizontal="left" vertical="center" wrapText="1"/>
    </xf>
    <xf numFmtId="2" fontId="3" fillId="24" borderId="24" xfId="0" applyNumberFormat="1" applyFont="1" applyFill="1" applyBorder="1" applyAlignment="1">
      <alignment horizontal="left" vertical="center" wrapText="1"/>
    </xf>
    <xf numFmtId="2" fontId="3" fillId="24" borderId="28" xfId="0" applyNumberFormat="1" applyFont="1" applyFill="1" applyBorder="1" applyAlignment="1">
      <alignment horizontal="left" vertical="center" wrapText="1"/>
    </xf>
    <xf numFmtId="10" fontId="4" fillId="24" borderId="23" xfId="0" applyNumberFormat="1" applyFont="1" applyFill="1" applyBorder="1" applyAlignment="1">
      <alignment horizontal="center" vertical="center" wrapText="1"/>
    </xf>
    <xf numFmtId="10" fontId="4" fillId="24" borderId="24" xfId="0" applyNumberFormat="1" applyFont="1" applyFill="1" applyBorder="1" applyAlignment="1">
      <alignment horizontal="center" vertical="center" wrapText="1"/>
    </xf>
    <xf numFmtId="10" fontId="4" fillId="24" borderId="28" xfId="0" applyNumberFormat="1" applyFont="1" applyFill="1" applyBorder="1" applyAlignment="1">
      <alignment horizontal="center" vertical="center" wrapText="1"/>
    </xf>
    <xf numFmtId="2" fontId="3" fillId="24" borderId="26" xfId="0" applyNumberFormat="1" applyFont="1" applyFill="1" applyBorder="1" applyAlignment="1">
      <alignment horizontal="center" vertical="center" wrapText="1"/>
    </xf>
    <xf numFmtId="2" fontId="3" fillId="24" borderId="42" xfId="0" applyNumberFormat="1" applyFont="1" applyFill="1" applyBorder="1" applyAlignment="1">
      <alignment horizontal="center" vertical="center" wrapText="1"/>
    </xf>
    <xf numFmtId="2" fontId="3" fillId="24" borderId="43" xfId="0" applyNumberFormat="1" applyFont="1" applyFill="1" applyBorder="1" applyAlignment="1">
      <alignment horizontal="center" vertical="center" wrapText="1"/>
    </xf>
    <xf numFmtId="10" fontId="4" fillId="3" borderId="23" xfId="0" applyNumberFormat="1" applyFont="1" applyFill="1" applyBorder="1" applyAlignment="1">
      <alignment horizontal="center" vertical="center" wrapText="1"/>
    </xf>
    <xf numFmtId="10" fontId="4" fillId="3" borderId="24" xfId="0" applyNumberFormat="1" applyFont="1" applyFill="1" applyBorder="1" applyAlignment="1">
      <alignment horizontal="center" vertical="center" wrapText="1"/>
    </xf>
    <xf numFmtId="10" fontId="4" fillId="3" borderId="25" xfId="0" applyNumberFormat="1" applyFont="1" applyFill="1" applyBorder="1" applyAlignment="1">
      <alignment horizontal="center" vertical="center" wrapText="1"/>
    </xf>
    <xf numFmtId="2" fontId="4" fillId="3" borderId="23" xfId="0" applyNumberFormat="1" applyFont="1" applyFill="1" applyBorder="1" applyAlignment="1">
      <alignment horizontal="center" vertical="center" wrapText="1"/>
    </xf>
    <xf numFmtId="2" fontId="4" fillId="3" borderId="24" xfId="0" applyNumberFormat="1" applyFont="1" applyFill="1" applyBorder="1" applyAlignment="1">
      <alignment horizontal="center" vertical="center" wrapText="1"/>
    </xf>
    <xf numFmtId="2" fontId="4" fillId="3" borderId="25" xfId="0" applyNumberFormat="1" applyFont="1" applyFill="1" applyBorder="1" applyAlignment="1">
      <alignment horizontal="center" vertical="center" wrapText="1"/>
    </xf>
    <xf numFmtId="10" fontId="4" fillId="3" borderId="28" xfId="0" applyNumberFormat="1" applyFont="1" applyFill="1" applyBorder="1" applyAlignment="1">
      <alignment horizontal="center" vertical="center" wrapText="1"/>
    </xf>
    <xf numFmtId="2" fontId="4" fillId="3" borderId="26" xfId="0" applyNumberFormat="1" applyFont="1" applyFill="1" applyBorder="1" applyAlignment="1">
      <alignment horizontal="center" vertical="center" wrapText="1"/>
    </xf>
    <xf numFmtId="2" fontId="4" fillId="3" borderId="42" xfId="0" applyNumberFormat="1" applyFont="1" applyFill="1" applyBorder="1" applyAlignment="1">
      <alignment horizontal="center" vertical="center" wrapText="1"/>
    </xf>
    <xf numFmtId="2" fontId="4" fillId="3" borderId="43" xfId="0" applyNumberFormat="1" applyFont="1" applyFill="1" applyBorder="1" applyAlignment="1">
      <alignment horizontal="center" vertical="center" wrapText="1"/>
    </xf>
    <xf numFmtId="3" fontId="4" fillId="2" borderId="27" xfId="0" applyNumberFormat="1" applyFont="1" applyFill="1" applyBorder="1" applyAlignment="1">
      <alignment horizontal="center" vertical="center" wrapText="1"/>
    </xf>
    <xf numFmtId="3" fontId="4" fillId="2" borderId="24" xfId="0" applyNumberFormat="1" applyFont="1" applyFill="1" applyBorder="1" applyAlignment="1">
      <alignment horizontal="center" vertical="center" wrapText="1"/>
    </xf>
    <xf numFmtId="3" fontId="4" fillId="2" borderId="28" xfId="0" applyNumberFormat="1" applyFont="1" applyFill="1" applyBorder="1" applyAlignment="1">
      <alignment horizontal="center" vertical="center" wrapText="1"/>
    </xf>
    <xf numFmtId="3" fontId="4" fillId="3" borderId="27" xfId="0" applyNumberFormat="1" applyFont="1" applyFill="1" applyBorder="1" applyAlignment="1">
      <alignment horizontal="center" vertical="center" wrapText="1"/>
    </xf>
    <xf numFmtId="3" fontId="4" fillId="3" borderId="24" xfId="0" applyNumberFormat="1" applyFont="1" applyFill="1" applyBorder="1" applyAlignment="1">
      <alignment horizontal="center" vertical="center" wrapText="1"/>
    </xf>
    <xf numFmtId="3" fontId="4" fillId="3" borderId="25" xfId="0" applyNumberFormat="1" applyFont="1" applyFill="1" applyBorder="1" applyAlignment="1">
      <alignment horizontal="center" vertical="center" wrapText="1"/>
    </xf>
    <xf numFmtId="3" fontId="3" fillId="24" borderId="27" xfId="0" applyNumberFormat="1" applyFont="1" applyFill="1" applyBorder="1" applyAlignment="1">
      <alignment horizontal="center" vertical="center" wrapText="1"/>
    </xf>
    <xf numFmtId="3" fontId="3" fillId="24" borderId="24" xfId="0" applyNumberFormat="1" applyFont="1" applyFill="1" applyBorder="1" applyAlignment="1">
      <alignment horizontal="center" vertical="center" wrapText="1"/>
    </xf>
    <xf numFmtId="3" fontId="3" fillId="24" borderId="25" xfId="0" applyNumberFormat="1" applyFont="1" applyFill="1" applyBorder="1" applyAlignment="1">
      <alignment horizontal="center" vertical="center" wrapText="1"/>
    </xf>
    <xf numFmtId="10" fontId="4" fillId="2" borderId="27" xfId="0" applyNumberFormat="1" applyFont="1" applyFill="1" applyBorder="1" applyAlignment="1">
      <alignment horizontal="center" vertical="center" wrapText="1"/>
    </xf>
    <xf numFmtId="10" fontId="4" fillId="2" borderId="24" xfId="0" applyNumberFormat="1" applyFont="1" applyFill="1" applyBorder="1" applyAlignment="1">
      <alignment horizontal="center" vertical="center" wrapText="1"/>
    </xf>
    <xf numFmtId="10" fontId="4" fillId="2" borderId="28" xfId="0" applyNumberFormat="1" applyFont="1" applyFill="1" applyBorder="1" applyAlignment="1">
      <alignment horizontal="center" vertical="center" wrapText="1"/>
    </xf>
    <xf numFmtId="10" fontId="4" fillId="3" borderId="27" xfId="0" applyNumberFormat="1" applyFont="1" applyFill="1" applyBorder="1" applyAlignment="1">
      <alignment horizontal="center" vertical="center" wrapText="1"/>
    </xf>
    <xf numFmtId="10" fontId="3" fillId="24" borderId="27" xfId="0" applyNumberFormat="1" applyFont="1" applyFill="1" applyBorder="1" applyAlignment="1">
      <alignment horizontal="center" vertical="center" wrapText="1"/>
    </xf>
    <xf numFmtId="10" fontId="3" fillId="24" borderId="24" xfId="0" applyNumberFormat="1" applyFont="1" applyFill="1" applyBorder="1" applyAlignment="1">
      <alignment horizontal="center" vertical="center" wrapText="1"/>
    </xf>
    <xf numFmtId="10" fontId="3" fillId="24" borderId="25" xfId="0" applyNumberFormat="1" applyFont="1" applyFill="1" applyBorder="1" applyAlignment="1">
      <alignment horizontal="center" vertical="center" wrapText="1"/>
    </xf>
    <xf numFmtId="3" fontId="4" fillId="3" borderId="23" xfId="0" applyNumberFormat="1" applyFont="1" applyFill="1" applyBorder="1" applyAlignment="1">
      <alignment horizontal="center" vertical="center" wrapText="1"/>
    </xf>
    <xf numFmtId="49" fontId="4" fillId="24" borderId="39" xfId="0" applyNumberFormat="1" applyFont="1" applyFill="1" applyBorder="1" applyAlignment="1">
      <alignment horizontal="center" vertical="center" wrapText="1"/>
    </xf>
    <xf numFmtId="49" fontId="4" fillId="24" borderId="40" xfId="0" applyNumberFormat="1" applyFont="1" applyFill="1" applyBorder="1" applyAlignment="1">
      <alignment horizontal="center" vertical="center" wrapText="1"/>
    </xf>
    <xf numFmtId="49" fontId="4" fillId="24" borderId="41" xfId="0" applyNumberFormat="1" applyFont="1" applyFill="1" applyBorder="1" applyAlignment="1">
      <alignment horizontal="center" vertical="center" wrapText="1"/>
    </xf>
    <xf numFmtId="2" fontId="4" fillId="24" borderId="26" xfId="0" applyNumberFormat="1" applyFont="1" applyFill="1" applyBorder="1" applyAlignment="1">
      <alignment horizontal="center" vertical="center" wrapText="1"/>
    </xf>
    <xf numFmtId="2" fontId="4" fillId="24" borderId="42" xfId="0" applyNumberFormat="1" applyFont="1" applyFill="1" applyBorder="1" applyAlignment="1">
      <alignment horizontal="center" vertical="center" wrapText="1"/>
    </xf>
    <xf numFmtId="2" fontId="4" fillId="24" borderId="43" xfId="0" applyNumberFormat="1" applyFont="1" applyFill="1" applyBorder="1" applyAlignment="1">
      <alignment horizontal="center" vertical="center" wrapText="1"/>
    </xf>
    <xf numFmtId="49" fontId="4" fillId="3" borderId="39" xfId="0" applyNumberFormat="1" applyFont="1" applyFill="1" applyBorder="1" applyAlignment="1">
      <alignment horizontal="center" vertical="center" wrapText="1"/>
    </xf>
    <xf numFmtId="49" fontId="4" fillId="3" borderId="40" xfId="0" applyNumberFormat="1" applyFont="1" applyFill="1" applyBorder="1" applyAlignment="1">
      <alignment horizontal="center" vertical="center" wrapText="1"/>
    </xf>
    <xf numFmtId="49" fontId="4" fillId="3" borderId="41" xfId="0" applyNumberFormat="1" applyFont="1" applyFill="1" applyBorder="1" applyAlignment="1">
      <alignment horizontal="center" vertical="center" wrapText="1"/>
    </xf>
    <xf numFmtId="0" fontId="28" fillId="3" borderId="23" xfId="0" applyFont="1" applyFill="1" applyBorder="1" applyAlignment="1">
      <alignment horizontal="left" vertical="top" wrapText="1"/>
    </xf>
    <xf numFmtId="0" fontId="28" fillId="3" borderId="24" xfId="0" applyFont="1" applyFill="1" applyBorder="1" applyAlignment="1">
      <alignment horizontal="left" vertical="top" wrapText="1"/>
    </xf>
    <xf numFmtId="0" fontId="28" fillId="3" borderId="28" xfId="0" applyFont="1" applyFill="1" applyBorder="1" applyAlignment="1">
      <alignment horizontal="left" vertical="top" wrapText="1"/>
    </xf>
    <xf numFmtId="49" fontId="4" fillId="2" borderId="39" xfId="0" applyNumberFormat="1" applyFont="1" applyFill="1" applyBorder="1" applyAlignment="1">
      <alignment horizontal="center" vertical="center" wrapText="1"/>
    </xf>
    <xf numFmtId="49" fontId="4" fillId="2" borderId="40" xfId="0" applyNumberFormat="1" applyFont="1" applyFill="1" applyBorder="1" applyAlignment="1">
      <alignment horizontal="center" vertical="center" wrapText="1"/>
    </xf>
    <xf numFmtId="49" fontId="4" fillId="2" borderId="41" xfId="0" applyNumberFormat="1" applyFont="1" applyFill="1" applyBorder="1" applyAlignment="1">
      <alignment horizontal="center" vertical="center" wrapText="1"/>
    </xf>
    <xf numFmtId="2" fontId="4" fillId="2" borderId="23" xfId="0" applyNumberFormat="1" applyFont="1" applyFill="1" applyBorder="1" applyAlignment="1">
      <alignment horizontal="left" vertical="center" wrapText="1"/>
    </xf>
    <xf numFmtId="2" fontId="4" fillId="2" borderId="24" xfId="0" applyNumberFormat="1" applyFont="1" applyFill="1" applyBorder="1" applyAlignment="1">
      <alignment horizontal="left" vertical="center" wrapText="1"/>
    </xf>
    <xf numFmtId="2" fontId="4" fillId="2" borderId="28" xfId="0" applyNumberFormat="1" applyFont="1" applyFill="1" applyBorder="1" applyAlignment="1">
      <alignment horizontal="left" vertical="center" wrapText="1"/>
    </xf>
    <xf numFmtId="10" fontId="4" fillId="2" borderId="23" xfId="0" applyNumberFormat="1" applyFont="1" applyFill="1" applyBorder="1" applyAlignment="1">
      <alignment horizontal="center" vertical="center" wrapText="1"/>
    </xf>
    <xf numFmtId="2" fontId="4" fillId="2" borderId="26" xfId="0" applyNumberFormat="1" applyFont="1" applyFill="1" applyBorder="1" applyAlignment="1">
      <alignment horizontal="center" vertical="center" wrapText="1"/>
    </xf>
    <xf numFmtId="2" fontId="4" fillId="2" borderId="42" xfId="0" applyNumberFormat="1" applyFont="1" applyFill="1" applyBorder="1" applyAlignment="1">
      <alignment horizontal="center" vertical="center" wrapText="1"/>
    </xf>
    <xf numFmtId="2" fontId="4" fillId="2" borderId="43" xfId="0" applyNumberFormat="1" applyFont="1" applyFill="1" applyBorder="1" applyAlignment="1">
      <alignment horizontal="center" vertical="center" wrapText="1"/>
    </xf>
    <xf numFmtId="9" fontId="4" fillId="24" borderId="23" xfId="57" applyFont="1" applyFill="1" applyBorder="1" applyAlignment="1">
      <alignment horizontal="center" vertical="center" wrapText="1"/>
    </xf>
    <xf numFmtId="9" fontId="4" fillId="24" borderId="24" xfId="57" applyFont="1" applyFill="1" applyBorder="1" applyAlignment="1">
      <alignment horizontal="center" vertical="center" wrapText="1"/>
    </xf>
    <xf numFmtId="9" fontId="4" fillId="24" borderId="28" xfId="57" applyFont="1" applyFill="1" applyBorder="1" applyAlignment="1">
      <alignment horizontal="center" vertical="center" wrapText="1"/>
    </xf>
    <xf numFmtId="2" fontId="4" fillId="3" borderId="23" xfId="0" applyNumberFormat="1" applyFont="1" applyFill="1" applyBorder="1" applyAlignment="1">
      <alignment horizontal="left" vertical="center" wrapText="1"/>
    </xf>
    <xf numFmtId="2" fontId="4" fillId="3" borderId="24" xfId="0" applyNumberFormat="1" applyFont="1" applyFill="1" applyBorder="1" applyAlignment="1">
      <alignment horizontal="left" vertical="center" wrapText="1"/>
    </xf>
    <xf numFmtId="2" fontId="4" fillId="3" borderId="28" xfId="0" applyNumberFormat="1" applyFont="1" applyFill="1" applyBorder="1" applyAlignment="1">
      <alignment horizontal="left" vertical="center" wrapText="1"/>
    </xf>
    <xf numFmtId="49" fontId="3" fillId="25" borderId="19" xfId="0" applyNumberFormat="1" applyFont="1" applyFill="1" applyBorder="1" applyAlignment="1">
      <alignment horizontal="center" vertical="center" wrapText="1"/>
    </xf>
    <xf numFmtId="49" fontId="3" fillId="25" borderId="0" xfId="0" applyNumberFormat="1" applyFont="1" applyFill="1" applyBorder="1" applyAlignment="1">
      <alignment horizontal="center" vertical="center" wrapText="1"/>
    </xf>
    <xf numFmtId="49" fontId="3" fillId="25" borderId="15" xfId="0" applyNumberFormat="1" applyFont="1" applyFill="1" applyBorder="1" applyAlignment="1">
      <alignment horizontal="center" vertical="center" wrapText="1"/>
    </xf>
    <xf numFmtId="49" fontId="3" fillId="25" borderId="20" xfId="0" applyNumberFormat="1" applyFont="1" applyFill="1" applyBorder="1" applyAlignment="1">
      <alignment horizontal="center" vertical="center" wrapText="1"/>
    </xf>
    <xf numFmtId="49" fontId="3" fillId="25" borderId="16" xfId="0" applyNumberFormat="1" applyFont="1" applyFill="1" applyBorder="1" applyAlignment="1">
      <alignment horizontal="center" vertical="center" wrapText="1"/>
    </xf>
    <xf numFmtId="49" fontId="3" fillId="25" borderId="22" xfId="0" applyNumberFormat="1" applyFont="1" applyFill="1" applyBorder="1" applyAlignment="1">
      <alignment horizontal="center" vertical="center" wrapText="1"/>
    </xf>
    <xf numFmtId="49" fontId="3" fillId="3" borderId="39" xfId="0" applyNumberFormat="1" applyFont="1" applyFill="1" applyBorder="1" applyAlignment="1">
      <alignment horizontal="center" vertical="center" wrapText="1"/>
    </xf>
    <xf numFmtId="49" fontId="3" fillId="3" borderId="40" xfId="0" applyNumberFormat="1" applyFont="1" applyFill="1" applyBorder="1" applyAlignment="1">
      <alignment horizontal="center" vertical="center" wrapText="1"/>
    </xf>
    <xf numFmtId="49" fontId="3" fillId="3" borderId="41" xfId="0" applyNumberFormat="1" applyFont="1" applyFill="1" applyBorder="1" applyAlignment="1">
      <alignment horizontal="center" vertical="center" wrapText="1"/>
    </xf>
    <xf numFmtId="49" fontId="3" fillId="3" borderId="34" xfId="0" applyNumberFormat="1" applyFont="1" applyFill="1" applyBorder="1" applyAlignment="1">
      <alignment horizontal="center" vertical="center" wrapText="1"/>
    </xf>
    <xf numFmtId="49" fontId="3" fillId="3" borderId="35" xfId="0" applyNumberFormat="1" applyFont="1" applyFill="1" applyBorder="1" applyAlignment="1">
      <alignment horizontal="center" vertical="center" wrapText="1"/>
    </xf>
    <xf numFmtId="49" fontId="3" fillId="3" borderId="33" xfId="0" applyNumberFormat="1" applyFont="1" applyFill="1" applyBorder="1" applyAlignment="1">
      <alignment horizontal="center" vertical="center" wrapText="1"/>
    </xf>
    <xf numFmtId="2" fontId="4" fillId="3" borderId="38" xfId="0" applyNumberFormat="1" applyFont="1" applyFill="1" applyBorder="1" applyAlignment="1">
      <alignment horizontal="center" vertical="center" wrapText="1"/>
    </xf>
    <xf numFmtId="2" fontId="4" fillId="3" borderId="37" xfId="0" applyNumberFormat="1" applyFont="1" applyFill="1" applyBorder="1" applyAlignment="1">
      <alignment horizontal="center" vertical="center" wrapText="1"/>
    </xf>
    <xf numFmtId="2" fontId="4" fillId="3" borderId="36" xfId="0" applyNumberFormat="1" applyFont="1" applyFill="1" applyBorder="1" applyAlignment="1">
      <alignment horizontal="center" vertical="center" wrapText="1"/>
    </xf>
    <xf numFmtId="2" fontId="4" fillId="3" borderId="28" xfId="0" applyNumberFormat="1" applyFont="1" applyFill="1" applyBorder="1" applyAlignment="1">
      <alignment horizontal="center" vertical="center" wrapText="1"/>
    </xf>
    <xf numFmtId="49" fontId="3" fillId="3" borderId="17" xfId="0" applyNumberFormat="1" applyFont="1" applyFill="1" applyBorder="1" applyAlignment="1">
      <alignment horizontal="center" vertical="center" wrapText="1"/>
    </xf>
    <xf numFmtId="49" fontId="3" fillId="3" borderId="19" xfId="0" applyNumberFormat="1" applyFont="1" applyFill="1" applyBorder="1" applyAlignment="1">
      <alignment horizontal="center" vertical="center" wrapText="1"/>
    </xf>
    <xf numFmtId="49" fontId="3" fillId="3" borderId="20" xfId="0" applyNumberFormat="1" applyFont="1" applyFill="1" applyBorder="1" applyAlignment="1">
      <alignment horizontal="center" vertical="center" wrapText="1"/>
    </xf>
    <xf numFmtId="49" fontId="3" fillId="9" borderId="17" xfId="0" applyNumberFormat="1" applyFont="1" applyFill="1" applyBorder="1" applyAlignment="1">
      <alignment horizontal="left" vertical="center"/>
    </xf>
    <xf numFmtId="49" fontId="3" fillId="9" borderId="18" xfId="0" applyNumberFormat="1" applyFont="1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center" vertical="center" wrapText="1"/>
    </xf>
    <xf numFmtId="49" fontId="3" fillId="2" borderId="40" xfId="0" applyNumberFormat="1" applyFont="1" applyFill="1" applyBorder="1" applyAlignment="1">
      <alignment horizontal="center" vertical="center" wrapText="1"/>
    </xf>
    <xf numFmtId="49" fontId="3" fillId="2" borderId="41" xfId="0" applyNumberFormat="1" applyFont="1" applyFill="1" applyBorder="1" applyAlignment="1">
      <alignment horizontal="center" vertical="center" wrapText="1"/>
    </xf>
    <xf numFmtId="10" fontId="3" fillId="24" borderId="23" xfId="0" applyNumberFormat="1" applyFont="1" applyFill="1" applyBorder="1" applyAlignment="1">
      <alignment horizontal="center" vertical="center" wrapText="1"/>
    </xf>
    <xf numFmtId="10" fontId="3" fillId="24" borderId="28" xfId="0" applyNumberFormat="1" applyFont="1" applyFill="1" applyBorder="1" applyAlignment="1">
      <alignment horizontal="center" vertical="center" wrapText="1"/>
    </xf>
    <xf numFmtId="0" fontId="5" fillId="9" borderId="18" xfId="0" applyFont="1" applyFill="1" applyBorder="1" applyAlignment="1">
      <alignment wrapText="1"/>
    </xf>
    <xf numFmtId="0" fontId="5" fillId="9" borderId="44" xfId="0" applyFont="1" applyFill="1" applyBorder="1" applyAlignment="1">
      <alignment wrapText="1"/>
    </xf>
    <xf numFmtId="0" fontId="4" fillId="9" borderId="18" xfId="0" applyFont="1" applyFill="1" applyBorder="1" applyAlignment="1">
      <alignment wrapText="1"/>
    </xf>
    <xf numFmtId="0" fontId="4" fillId="9" borderId="44" xfId="0" applyFont="1" applyFill="1" applyBorder="1" applyAlignment="1">
      <alignment wrapText="1"/>
    </xf>
    <xf numFmtId="49" fontId="3" fillId="24" borderId="45" xfId="0" applyNumberFormat="1" applyFont="1" applyFill="1" applyBorder="1" applyAlignment="1">
      <alignment horizontal="center" vertical="center" wrapText="1"/>
    </xf>
    <xf numFmtId="2" fontId="3" fillId="24" borderId="25" xfId="0" applyNumberFormat="1" applyFont="1" applyFill="1" applyBorder="1" applyAlignment="1">
      <alignment horizontal="left" vertical="center" wrapText="1"/>
    </xf>
    <xf numFmtId="10" fontId="4" fillId="24" borderId="25" xfId="0" applyNumberFormat="1" applyFont="1" applyFill="1" applyBorder="1" applyAlignment="1">
      <alignment horizontal="center" vertical="center" wrapText="1"/>
    </xf>
    <xf numFmtId="2" fontId="3" fillId="24" borderId="46" xfId="0" applyNumberFormat="1" applyFont="1" applyFill="1" applyBorder="1" applyAlignment="1">
      <alignment horizontal="center" vertical="center" wrapText="1"/>
    </xf>
    <xf numFmtId="0" fontId="29" fillId="24" borderId="23" xfId="0" applyFont="1" applyFill="1" applyBorder="1" applyAlignment="1">
      <alignment horizontal="left" wrapText="1"/>
    </xf>
    <xf numFmtId="0" fontId="29" fillId="24" borderId="24" xfId="0" applyFont="1" applyFill="1" applyBorder="1" applyAlignment="1">
      <alignment horizontal="left" wrapText="1"/>
    </xf>
    <xf numFmtId="0" fontId="29" fillId="24" borderId="28" xfId="0" applyFont="1" applyFill="1" applyBorder="1" applyAlignment="1">
      <alignment horizontal="left" wrapText="1"/>
    </xf>
    <xf numFmtId="10" fontId="4" fillId="3" borderId="31" xfId="0" applyNumberFormat="1" applyFont="1" applyFill="1" applyBorder="1" applyAlignment="1">
      <alignment horizontal="center" vertical="center" wrapText="1"/>
    </xf>
    <xf numFmtId="10" fontId="4" fillId="3" borderId="37" xfId="0" applyNumberFormat="1" applyFont="1" applyFill="1" applyBorder="1" applyAlignment="1">
      <alignment horizontal="center" vertical="center" wrapText="1"/>
    </xf>
    <xf numFmtId="10" fontId="4" fillId="3" borderId="36" xfId="0" applyNumberFormat="1" applyFont="1" applyFill="1" applyBorder="1" applyAlignment="1">
      <alignment horizontal="center" vertical="center" wrapText="1"/>
    </xf>
    <xf numFmtId="2" fontId="4" fillId="24" borderId="23" xfId="0" applyNumberFormat="1" applyFont="1" applyFill="1" applyBorder="1" applyAlignment="1">
      <alignment horizontal="left" vertical="center" wrapText="1"/>
    </xf>
    <xf numFmtId="2" fontId="4" fillId="24" borderId="24" xfId="0" applyNumberFormat="1" applyFont="1" applyFill="1" applyBorder="1" applyAlignment="1">
      <alignment horizontal="left" vertical="center" wrapText="1"/>
    </xf>
    <xf numFmtId="2" fontId="4" fillId="24" borderId="28" xfId="0" applyNumberFormat="1" applyFont="1" applyFill="1" applyBorder="1" applyAlignment="1">
      <alignment horizontal="left" vertical="center" wrapText="1"/>
    </xf>
    <xf numFmtId="2" fontId="3" fillId="3" borderId="26" xfId="0" applyNumberFormat="1" applyFont="1" applyFill="1" applyBorder="1" applyAlignment="1">
      <alignment horizontal="center" vertical="center" wrapText="1"/>
    </xf>
    <xf numFmtId="2" fontId="3" fillId="3" borderId="42" xfId="0" applyNumberFormat="1" applyFont="1" applyFill="1" applyBorder="1" applyAlignment="1">
      <alignment horizontal="center" vertical="center" wrapText="1"/>
    </xf>
    <xf numFmtId="2" fontId="3" fillId="3" borderId="43" xfId="0" applyNumberFormat="1" applyFont="1" applyFill="1" applyBorder="1" applyAlignment="1">
      <alignment horizontal="center" vertical="center" wrapText="1"/>
    </xf>
    <xf numFmtId="0" fontId="10" fillId="24" borderId="23" xfId="0" applyFont="1" applyFill="1" applyBorder="1" applyAlignment="1">
      <alignment horizontal="left" vertical="center" wrapText="1"/>
    </xf>
    <xf numFmtId="0" fontId="10" fillId="24" borderId="24" xfId="0" applyFont="1" applyFill="1" applyBorder="1" applyAlignment="1">
      <alignment horizontal="left" vertical="center"/>
    </xf>
    <xf numFmtId="0" fontId="10" fillId="24" borderId="28" xfId="0" applyFont="1" applyFill="1" applyBorder="1" applyAlignment="1">
      <alignment horizontal="left" vertical="center"/>
    </xf>
    <xf numFmtId="2" fontId="3" fillId="24" borderId="26" xfId="0" applyNumberFormat="1" applyFont="1" applyFill="1" applyBorder="1" applyAlignment="1">
      <alignment horizontal="left" vertical="center" wrapText="1"/>
    </xf>
    <xf numFmtId="2" fontId="3" fillId="24" borderId="42" xfId="0" applyNumberFormat="1" applyFont="1" applyFill="1" applyBorder="1" applyAlignment="1">
      <alignment horizontal="left" vertical="center" wrapText="1"/>
    </xf>
    <xf numFmtId="2" fontId="3" fillId="24" borderId="43" xfId="0" applyNumberFormat="1" applyFont="1" applyFill="1" applyBorder="1" applyAlignment="1">
      <alignment horizontal="left" vertical="center" wrapText="1"/>
    </xf>
    <xf numFmtId="49" fontId="7" fillId="9" borderId="17" xfId="0" applyNumberFormat="1" applyFont="1" applyFill="1" applyBorder="1" applyAlignment="1">
      <alignment horizontal="left" vertical="center"/>
    </xf>
    <xf numFmtId="49" fontId="7" fillId="9" borderId="18" xfId="0" applyNumberFormat="1" applyFont="1" applyFill="1" applyBorder="1" applyAlignment="1">
      <alignment horizontal="left" vertical="center"/>
    </xf>
    <xf numFmtId="179" fontId="3" fillId="24" borderId="23" xfId="0" applyNumberFormat="1" applyFont="1" applyFill="1" applyBorder="1" applyAlignment="1">
      <alignment horizontal="center" vertical="center" wrapText="1"/>
    </xf>
    <xf numFmtId="179" fontId="3" fillId="24" borderId="24" xfId="0" applyNumberFormat="1" applyFont="1" applyFill="1" applyBorder="1" applyAlignment="1">
      <alignment horizontal="center" vertical="center" wrapText="1"/>
    </xf>
    <xf numFmtId="179" fontId="3" fillId="24" borderId="28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10" fontId="4" fillId="24" borderId="10" xfId="0" applyNumberFormat="1" applyFont="1" applyFill="1" applyBorder="1" applyAlignment="1">
      <alignment horizontal="center" vertical="center" wrapText="1"/>
    </xf>
    <xf numFmtId="10" fontId="4" fillId="24" borderId="11" xfId="0" applyNumberFormat="1" applyFont="1" applyFill="1" applyBorder="1" applyAlignment="1">
      <alignment horizontal="center" vertical="center" wrapText="1"/>
    </xf>
    <xf numFmtId="10" fontId="4" fillId="24" borderId="14" xfId="0" applyNumberFormat="1" applyFont="1" applyFill="1" applyBorder="1" applyAlignment="1">
      <alignment horizontal="center" vertical="center" wrapText="1"/>
    </xf>
    <xf numFmtId="2" fontId="4" fillId="24" borderId="44" xfId="0" applyNumberFormat="1" applyFont="1" applyFill="1" applyBorder="1" applyAlignment="1">
      <alignment horizontal="center" vertical="center" wrapText="1"/>
    </xf>
    <xf numFmtId="2" fontId="4" fillId="24" borderId="15" xfId="0" applyNumberFormat="1" applyFont="1" applyFill="1" applyBorder="1" applyAlignment="1">
      <alignment horizontal="center" vertical="center" wrapText="1"/>
    </xf>
    <xf numFmtId="2" fontId="4" fillId="24" borderId="22" xfId="0" applyNumberFormat="1" applyFont="1" applyFill="1" applyBorder="1" applyAlignment="1">
      <alignment horizontal="center" vertical="center" wrapText="1"/>
    </xf>
    <xf numFmtId="2" fontId="4" fillId="3" borderId="47" xfId="0" applyNumberFormat="1" applyFont="1" applyFill="1" applyBorder="1" applyAlignment="1">
      <alignment horizontal="center" vertical="center" wrapText="1"/>
    </xf>
    <xf numFmtId="2" fontId="4" fillId="3" borderId="48" xfId="0" applyNumberFormat="1" applyFont="1" applyFill="1" applyBorder="1" applyAlignment="1">
      <alignment horizontal="center" vertical="center" wrapText="1"/>
    </xf>
    <xf numFmtId="2" fontId="4" fillId="3" borderId="46" xfId="0" applyNumberFormat="1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178" fontId="3" fillId="24" borderId="26" xfId="60" applyNumberFormat="1" applyFont="1" applyFill="1" applyBorder="1" applyAlignment="1">
      <alignment horizontal="center" vertical="top" wrapText="1"/>
    </xf>
    <xf numFmtId="178" fontId="3" fillId="24" borderId="42" xfId="60" applyNumberFormat="1" applyFont="1" applyFill="1" applyBorder="1" applyAlignment="1">
      <alignment horizontal="center" vertical="top" wrapText="1"/>
    </xf>
    <xf numFmtId="178" fontId="3" fillId="24" borderId="43" xfId="60" applyNumberFormat="1" applyFont="1" applyFill="1" applyBorder="1" applyAlignment="1">
      <alignment horizontal="center" vertical="top" wrapText="1"/>
    </xf>
    <xf numFmtId="0" fontId="3" fillId="24" borderId="24" xfId="0" applyFont="1" applyFill="1" applyBorder="1" applyAlignment="1">
      <alignment horizontal="left" vertical="center" wrapText="1"/>
    </xf>
    <xf numFmtId="0" fontId="3" fillId="24" borderId="28" xfId="0" applyFont="1" applyFill="1" applyBorder="1" applyAlignment="1">
      <alignment horizontal="left" vertical="center" wrapText="1"/>
    </xf>
    <xf numFmtId="178" fontId="4" fillId="24" borderId="26" xfId="60" applyNumberFormat="1" applyFont="1" applyFill="1" applyBorder="1" applyAlignment="1">
      <alignment horizontal="center" vertical="top" wrapText="1"/>
    </xf>
    <xf numFmtId="178" fontId="4" fillId="24" borderId="42" xfId="60" applyNumberFormat="1" applyFont="1" applyFill="1" applyBorder="1" applyAlignment="1">
      <alignment horizontal="center" vertical="top" wrapText="1"/>
    </xf>
    <xf numFmtId="178" fontId="4" fillId="24" borderId="43" xfId="60" applyNumberFormat="1" applyFont="1" applyFill="1" applyBorder="1" applyAlignment="1">
      <alignment horizontal="center" vertical="top" wrapText="1"/>
    </xf>
    <xf numFmtId="49" fontId="3" fillId="24" borderId="24" xfId="0" applyNumberFormat="1" applyFont="1" applyFill="1" applyBorder="1" applyAlignment="1" applyProtection="1">
      <alignment horizontal="left" vertical="center" wrapText="1"/>
      <protection/>
    </xf>
    <xf numFmtId="49" fontId="3" fillId="24" borderId="28" xfId="0" applyNumberFormat="1" applyFont="1" applyFill="1" applyBorder="1" applyAlignment="1" applyProtection="1">
      <alignment horizontal="left" vertical="center" wrapText="1"/>
      <protection/>
    </xf>
    <xf numFmtId="179" fontId="3" fillId="3" borderId="23" xfId="0" applyNumberFormat="1" applyFont="1" applyFill="1" applyBorder="1" applyAlignment="1">
      <alignment horizontal="center" vertical="center" wrapText="1"/>
    </xf>
    <xf numFmtId="179" fontId="3" fillId="3" borderId="24" xfId="0" applyNumberFormat="1" applyFont="1" applyFill="1" applyBorder="1" applyAlignment="1">
      <alignment horizontal="center" vertical="center" wrapText="1"/>
    </xf>
    <xf numFmtId="179" fontId="3" fillId="3" borderId="28" xfId="0" applyNumberFormat="1" applyFont="1" applyFill="1" applyBorder="1" applyAlignment="1">
      <alignment horizontal="center" vertical="center" wrapText="1"/>
    </xf>
    <xf numFmtId="178" fontId="4" fillId="3" borderId="26" xfId="60" applyNumberFormat="1" applyFont="1" applyFill="1" applyBorder="1" applyAlignment="1">
      <alignment horizontal="center" vertical="top" wrapText="1"/>
    </xf>
    <xf numFmtId="178" fontId="4" fillId="3" borderId="42" xfId="60" applyNumberFormat="1" applyFont="1" applyFill="1" applyBorder="1" applyAlignment="1">
      <alignment horizontal="center" vertical="top" wrapText="1"/>
    </xf>
    <xf numFmtId="178" fontId="4" fillId="3" borderId="43" xfId="60" applyNumberFormat="1" applyFont="1" applyFill="1" applyBorder="1" applyAlignment="1">
      <alignment horizontal="center" vertical="top" wrapText="1"/>
    </xf>
    <xf numFmtId="181" fontId="3" fillId="24" borderId="24" xfId="0" applyNumberFormat="1" applyFont="1" applyFill="1" applyBorder="1" applyAlignment="1" applyProtection="1">
      <alignment horizontal="left" vertical="center" wrapText="1"/>
      <protection/>
    </xf>
    <xf numFmtId="181" fontId="3" fillId="24" borderId="28" xfId="0" applyNumberFormat="1" applyFont="1" applyFill="1" applyBorder="1" applyAlignment="1" applyProtection="1">
      <alignment horizontal="left" vertical="center" wrapText="1"/>
      <protection/>
    </xf>
    <xf numFmtId="49" fontId="3" fillId="24" borderId="23" xfId="0" applyNumberFormat="1" applyFont="1" applyFill="1" applyBorder="1" applyAlignment="1" applyProtection="1">
      <alignment vertical="center" wrapText="1"/>
      <protection/>
    </xf>
    <xf numFmtId="49" fontId="3" fillId="24" borderId="24" xfId="0" applyNumberFormat="1" applyFont="1" applyFill="1" applyBorder="1" applyAlignment="1" applyProtection="1">
      <alignment vertical="center" wrapText="1"/>
      <protection/>
    </xf>
    <xf numFmtId="49" fontId="3" fillId="24" borderId="28" xfId="0" applyNumberFormat="1" applyFont="1" applyFill="1" applyBorder="1" applyAlignment="1" applyProtection="1">
      <alignment vertical="center" wrapText="1"/>
      <protection/>
    </xf>
    <xf numFmtId="0" fontId="4" fillId="3" borderId="27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vertical="top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27" xfId="0" applyFont="1" applyFill="1" applyBorder="1" applyAlignment="1">
      <alignment horizontal="left" vertical="top" wrapText="1"/>
    </xf>
    <xf numFmtId="0" fontId="3" fillId="24" borderId="24" xfId="0" applyFont="1" applyFill="1" applyBorder="1" applyAlignment="1">
      <alignment horizontal="left" vertical="top" wrapText="1"/>
    </xf>
    <xf numFmtId="0" fontId="3" fillId="24" borderId="25" xfId="0" applyFont="1" applyFill="1" applyBorder="1" applyAlignment="1">
      <alignment horizontal="left" vertical="top" wrapText="1"/>
    </xf>
    <xf numFmtId="0" fontId="3" fillId="24" borderId="27" xfId="0" applyFont="1" applyFill="1" applyBorder="1" applyAlignment="1">
      <alignment vertical="top" wrapText="1"/>
    </xf>
    <xf numFmtId="0" fontId="3" fillId="24" borderId="24" xfId="0" applyFont="1" applyFill="1" applyBorder="1" applyAlignment="1">
      <alignment vertical="top" wrapText="1"/>
    </xf>
    <xf numFmtId="0" fontId="3" fillId="24" borderId="25" xfId="0" applyFont="1" applyFill="1" applyBorder="1" applyAlignment="1">
      <alignment vertical="top" wrapText="1"/>
    </xf>
    <xf numFmtId="0" fontId="4" fillId="3" borderId="27" xfId="0" applyFont="1" applyFill="1" applyBorder="1" applyAlignment="1">
      <alignment horizontal="left" vertical="top" wrapText="1"/>
    </xf>
    <xf numFmtId="0" fontId="4" fillId="3" borderId="24" xfId="0" applyFont="1" applyFill="1" applyBorder="1" applyAlignment="1">
      <alignment horizontal="left" vertical="top" wrapText="1"/>
    </xf>
    <xf numFmtId="0" fontId="4" fillId="3" borderId="25" xfId="0" applyFont="1" applyFill="1" applyBorder="1" applyAlignment="1">
      <alignment horizontal="left" vertical="top" wrapText="1"/>
    </xf>
    <xf numFmtId="0" fontId="3" fillId="24" borderId="11" xfId="0" applyFont="1" applyFill="1" applyBorder="1" applyAlignment="1">
      <alignment vertical="top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737"/>
  <sheetViews>
    <sheetView tabSelected="1" zoomScale="90" zoomScaleNormal="90" zoomScalePageLayoutView="0" workbookViewId="0" topLeftCell="A1">
      <selection activeCell="A738" sqref="A738"/>
    </sheetView>
  </sheetViews>
  <sheetFormatPr defaultColWidth="9.00390625" defaultRowHeight="12.75"/>
  <cols>
    <col min="1" max="1" width="9.125" style="2" customWidth="1"/>
    <col min="2" max="2" width="39.375" style="3" customWidth="1"/>
    <col min="3" max="3" width="21.375" style="1" customWidth="1"/>
    <col min="4" max="4" width="13.75390625" style="6" customWidth="1"/>
    <col min="5" max="5" width="14.875" style="6" customWidth="1"/>
    <col min="6" max="6" width="13.125" style="6" customWidth="1"/>
    <col min="7" max="7" width="12.00390625" style="1" customWidth="1"/>
    <col min="8" max="8" width="13.625" style="1" customWidth="1"/>
    <col min="9" max="16384" width="9.125" style="1" customWidth="1"/>
  </cols>
  <sheetData>
    <row r="1" spans="1:8" ht="15.75">
      <c r="A1" s="268" t="s">
        <v>0</v>
      </c>
      <c r="B1" s="268"/>
      <c r="C1" s="268"/>
      <c r="D1" s="268"/>
      <c r="E1" s="268"/>
      <c r="F1" s="268"/>
      <c r="G1" s="268"/>
      <c r="H1" s="268"/>
    </row>
    <row r="2" spans="1:8" ht="14.25">
      <c r="A2" s="269" t="s">
        <v>26</v>
      </c>
      <c r="B2" s="269"/>
      <c r="C2" s="269"/>
      <c r="D2" s="269"/>
      <c r="E2" s="269"/>
      <c r="F2" s="269"/>
      <c r="G2" s="269"/>
      <c r="H2" s="269"/>
    </row>
    <row r="3" spans="1:8" ht="12.75" customHeight="1" thickBot="1">
      <c r="A3" s="14"/>
      <c r="B3" s="14"/>
      <c r="C3" s="14"/>
      <c r="D3" s="14"/>
      <c r="E3" s="14"/>
      <c r="F3" s="14"/>
      <c r="G3" s="14"/>
      <c r="H3" s="14"/>
    </row>
    <row r="4" spans="1:8" ht="15" hidden="1" thickBot="1">
      <c r="A4" s="13"/>
      <c r="B4" s="13"/>
      <c r="C4" s="13"/>
      <c r="D4" s="13"/>
      <c r="E4" s="13"/>
      <c r="F4" s="13"/>
      <c r="G4" s="13"/>
      <c r="H4" s="13"/>
    </row>
    <row r="5" spans="1:8" ht="45.75" customHeight="1">
      <c r="A5" s="263" t="s">
        <v>1</v>
      </c>
      <c r="B5" s="264"/>
      <c r="C5" s="237" t="s">
        <v>175</v>
      </c>
      <c r="D5" s="237"/>
      <c r="E5" s="237"/>
      <c r="F5" s="237"/>
      <c r="G5" s="237"/>
      <c r="H5" s="238"/>
    </row>
    <row r="6" spans="1:8" ht="15">
      <c r="A6" s="44" t="s">
        <v>2</v>
      </c>
      <c r="B6" s="29"/>
      <c r="C6" s="45" t="s">
        <v>241</v>
      </c>
      <c r="D6" s="30"/>
      <c r="E6" s="30"/>
      <c r="F6" s="30"/>
      <c r="G6" s="31"/>
      <c r="H6" s="32"/>
    </row>
    <row r="7" spans="1:9" ht="18" customHeight="1" thickBot="1">
      <c r="A7" s="46" t="s">
        <v>3</v>
      </c>
      <c r="B7" s="33"/>
      <c r="C7" s="50" t="s">
        <v>40</v>
      </c>
      <c r="D7" s="34"/>
      <c r="E7" s="34"/>
      <c r="F7" s="34"/>
      <c r="G7" s="35"/>
      <c r="H7" s="51"/>
      <c r="I7" s="8"/>
    </row>
    <row r="8" spans="1:8" ht="102.75" thickBot="1">
      <c r="A8" s="15" t="s">
        <v>4</v>
      </c>
      <c r="B8" s="47" t="s">
        <v>5</v>
      </c>
      <c r="C8" s="47" t="s">
        <v>6</v>
      </c>
      <c r="D8" s="16" t="s">
        <v>7</v>
      </c>
      <c r="E8" s="16" t="s">
        <v>8</v>
      </c>
      <c r="F8" s="16" t="s">
        <v>9</v>
      </c>
      <c r="G8" s="47" t="s">
        <v>10</v>
      </c>
      <c r="H8" s="48" t="s">
        <v>11</v>
      </c>
    </row>
    <row r="9" spans="1:8" s="4" customFormat="1" ht="33.75" customHeight="1">
      <c r="A9" s="217">
        <v>1</v>
      </c>
      <c r="B9" s="208" t="s">
        <v>176</v>
      </c>
      <c r="C9" s="36" t="s">
        <v>12</v>
      </c>
      <c r="D9" s="37">
        <f aca="true" t="shared" si="0" ref="D9:F12">D13+D17</f>
        <v>0</v>
      </c>
      <c r="E9" s="37">
        <f t="shared" si="0"/>
        <v>0</v>
      </c>
      <c r="F9" s="37">
        <f t="shared" si="0"/>
        <v>0</v>
      </c>
      <c r="G9" s="156">
        <f>SUM(F9:F12)/SUM(D9:D12)</f>
        <v>1</v>
      </c>
      <c r="H9" s="163"/>
    </row>
    <row r="10" spans="1:8" s="4" customFormat="1" ht="12.75">
      <c r="A10" s="218"/>
      <c r="B10" s="209"/>
      <c r="C10" s="38" t="s">
        <v>13</v>
      </c>
      <c r="D10" s="39">
        <f t="shared" si="0"/>
        <v>0</v>
      </c>
      <c r="E10" s="39">
        <f t="shared" si="0"/>
        <v>0</v>
      </c>
      <c r="F10" s="39">
        <f t="shared" si="0"/>
        <v>0</v>
      </c>
      <c r="G10" s="157"/>
      <c r="H10" s="164"/>
    </row>
    <row r="11" spans="1:8" s="4" customFormat="1" ht="21" customHeight="1">
      <c r="A11" s="218"/>
      <c r="B11" s="209"/>
      <c r="C11" s="38" t="s">
        <v>14</v>
      </c>
      <c r="D11" s="133">
        <f t="shared" si="0"/>
        <v>4684.4</v>
      </c>
      <c r="E11" s="39">
        <f t="shared" si="0"/>
        <v>4684.4</v>
      </c>
      <c r="F11" s="39">
        <f t="shared" si="0"/>
        <v>4684.4</v>
      </c>
      <c r="G11" s="157"/>
      <c r="H11" s="164"/>
    </row>
    <row r="12" spans="1:8" s="4" customFormat="1" ht="46.5" customHeight="1" thickBot="1">
      <c r="A12" s="219"/>
      <c r="B12" s="210"/>
      <c r="C12" s="40" t="s">
        <v>15</v>
      </c>
      <c r="D12" s="41">
        <f t="shared" si="0"/>
        <v>0</v>
      </c>
      <c r="E12" s="41">
        <f t="shared" si="0"/>
        <v>0</v>
      </c>
      <c r="F12" s="41">
        <f t="shared" si="0"/>
        <v>0</v>
      </c>
      <c r="G12" s="162"/>
      <c r="H12" s="165"/>
    </row>
    <row r="13" spans="1:8" s="5" customFormat="1" ht="21.75" customHeight="1">
      <c r="A13" s="144" t="s">
        <v>16</v>
      </c>
      <c r="B13" s="147" t="s">
        <v>177</v>
      </c>
      <c r="C13" s="17" t="s">
        <v>12</v>
      </c>
      <c r="D13" s="18">
        <v>0</v>
      </c>
      <c r="E13" s="18">
        <v>0</v>
      </c>
      <c r="F13" s="18">
        <v>0</v>
      </c>
      <c r="G13" s="150">
        <f>SUM(F13:F16)/SUM(D13:D16)</f>
        <v>1</v>
      </c>
      <c r="H13" s="153"/>
    </row>
    <row r="14" spans="1:8" s="5" customFormat="1" ht="12.75">
      <c r="A14" s="145"/>
      <c r="B14" s="148"/>
      <c r="C14" s="19" t="s">
        <v>13</v>
      </c>
      <c r="D14" s="20">
        <v>0</v>
      </c>
      <c r="E14" s="20">
        <v>0</v>
      </c>
      <c r="F14" s="20">
        <v>0</v>
      </c>
      <c r="G14" s="151"/>
      <c r="H14" s="154"/>
    </row>
    <row r="15" spans="1:8" s="5" customFormat="1" ht="12.75">
      <c r="A15" s="145"/>
      <c r="B15" s="148"/>
      <c r="C15" s="19" t="s">
        <v>14</v>
      </c>
      <c r="D15" s="20">
        <v>4443</v>
      </c>
      <c r="E15" s="20">
        <v>4443</v>
      </c>
      <c r="F15" s="20">
        <v>4443</v>
      </c>
      <c r="G15" s="151"/>
      <c r="H15" s="154"/>
    </row>
    <row r="16" spans="1:8" s="5" customFormat="1" ht="27" customHeight="1" thickBot="1">
      <c r="A16" s="146"/>
      <c r="B16" s="149"/>
      <c r="C16" s="21" t="s">
        <v>15</v>
      </c>
      <c r="D16" s="22">
        <v>0</v>
      </c>
      <c r="E16" s="22">
        <v>0</v>
      </c>
      <c r="F16" s="22">
        <v>0</v>
      </c>
      <c r="G16" s="152"/>
      <c r="H16" s="155"/>
    </row>
    <row r="17" spans="1:8" s="5" customFormat="1" ht="12.75" customHeight="1">
      <c r="A17" s="144" t="s">
        <v>17</v>
      </c>
      <c r="B17" s="257" t="s">
        <v>178</v>
      </c>
      <c r="C17" s="134" t="s">
        <v>12</v>
      </c>
      <c r="D17" s="18">
        <v>0</v>
      </c>
      <c r="E17" s="18">
        <v>0</v>
      </c>
      <c r="F17" s="18">
        <v>0</v>
      </c>
      <c r="G17" s="150">
        <f>SUM(F17:F20)/SUM(D17:D20)</f>
        <v>1</v>
      </c>
      <c r="H17" s="260"/>
    </row>
    <row r="18" spans="1:8" s="5" customFormat="1" ht="12.75" customHeight="1">
      <c r="A18" s="145"/>
      <c r="B18" s="258"/>
      <c r="C18" s="135" t="s">
        <v>13</v>
      </c>
      <c r="D18" s="20">
        <v>0</v>
      </c>
      <c r="E18" s="20">
        <v>0</v>
      </c>
      <c r="F18" s="20">
        <v>0</v>
      </c>
      <c r="G18" s="151"/>
      <c r="H18" s="261"/>
    </row>
    <row r="19" spans="1:8" s="5" customFormat="1" ht="15.75" customHeight="1">
      <c r="A19" s="145"/>
      <c r="B19" s="258"/>
      <c r="C19" s="135" t="s">
        <v>14</v>
      </c>
      <c r="D19" s="136">
        <v>241.4</v>
      </c>
      <c r="E19" s="20">
        <v>241.4</v>
      </c>
      <c r="F19" s="20">
        <v>241.4</v>
      </c>
      <c r="G19" s="151"/>
      <c r="H19" s="261"/>
    </row>
    <row r="20" spans="1:8" s="5" customFormat="1" ht="51.75" customHeight="1" thickBot="1">
      <c r="A20" s="146"/>
      <c r="B20" s="259"/>
      <c r="C20" s="137" t="s">
        <v>15</v>
      </c>
      <c r="D20" s="22">
        <v>0</v>
      </c>
      <c r="E20" s="22">
        <v>0</v>
      </c>
      <c r="F20" s="22">
        <v>0</v>
      </c>
      <c r="G20" s="152"/>
      <c r="H20" s="262"/>
    </row>
    <row r="21" spans="1:8" s="4" customFormat="1" ht="12.75">
      <c r="A21" s="217" t="s">
        <v>19</v>
      </c>
      <c r="B21" s="208" t="s">
        <v>179</v>
      </c>
      <c r="C21" s="36" t="s">
        <v>12</v>
      </c>
      <c r="D21" s="37">
        <f aca="true" t="shared" si="1" ref="D21:F24">D25</f>
        <v>0</v>
      </c>
      <c r="E21" s="37">
        <f t="shared" si="1"/>
        <v>0</v>
      </c>
      <c r="F21" s="37">
        <f t="shared" si="1"/>
        <v>0</v>
      </c>
      <c r="G21" s="156">
        <f>SUM(F21:F24)/SUM(D21:D24)</f>
        <v>1</v>
      </c>
      <c r="H21" s="163"/>
    </row>
    <row r="22" spans="1:8" s="4" customFormat="1" ht="12.75">
      <c r="A22" s="218"/>
      <c r="B22" s="209"/>
      <c r="C22" s="38" t="s">
        <v>13</v>
      </c>
      <c r="D22" s="39">
        <f t="shared" si="1"/>
        <v>0</v>
      </c>
      <c r="E22" s="39">
        <f t="shared" si="1"/>
        <v>0</v>
      </c>
      <c r="F22" s="39">
        <f t="shared" si="1"/>
        <v>0</v>
      </c>
      <c r="G22" s="157"/>
      <c r="H22" s="164"/>
    </row>
    <row r="23" spans="1:8" s="4" customFormat="1" ht="12.75">
      <c r="A23" s="218"/>
      <c r="B23" s="209"/>
      <c r="C23" s="38" t="s">
        <v>14</v>
      </c>
      <c r="D23" s="39">
        <f t="shared" si="1"/>
        <v>398.6</v>
      </c>
      <c r="E23" s="39">
        <f t="shared" si="1"/>
        <v>398.6</v>
      </c>
      <c r="F23" s="39">
        <f t="shared" si="1"/>
        <v>398.6</v>
      </c>
      <c r="G23" s="157"/>
      <c r="H23" s="164"/>
    </row>
    <row r="24" spans="1:8" s="4" customFormat="1" ht="57" customHeight="1" thickBot="1">
      <c r="A24" s="219"/>
      <c r="B24" s="210"/>
      <c r="C24" s="40" t="s">
        <v>15</v>
      </c>
      <c r="D24" s="41">
        <f t="shared" si="1"/>
        <v>0</v>
      </c>
      <c r="E24" s="41">
        <f t="shared" si="1"/>
        <v>0</v>
      </c>
      <c r="F24" s="41">
        <f t="shared" si="1"/>
        <v>0</v>
      </c>
      <c r="G24" s="162"/>
      <c r="H24" s="165"/>
    </row>
    <row r="25" spans="1:8" ht="30" customHeight="1">
      <c r="A25" s="145" t="s">
        <v>20</v>
      </c>
      <c r="B25" s="257" t="s">
        <v>180</v>
      </c>
      <c r="C25" s="73" t="s">
        <v>12</v>
      </c>
      <c r="D25" s="74">
        <v>0</v>
      </c>
      <c r="E25" s="74">
        <v>0</v>
      </c>
      <c r="F25" s="74">
        <v>0</v>
      </c>
      <c r="G25" s="150">
        <f>SUM(F25:F28)/SUM(D25:D28)</f>
        <v>1</v>
      </c>
      <c r="H25" s="153"/>
    </row>
    <row r="26" spans="1:8" ht="25.5" customHeight="1">
      <c r="A26" s="145"/>
      <c r="B26" s="258"/>
      <c r="C26" s="19" t="s">
        <v>13</v>
      </c>
      <c r="D26" s="20">
        <v>0</v>
      </c>
      <c r="E26" s="20">
        <v>0</v>
      </c>
      <c r="F26" s="20">
        <v>0</v>
      </c>
      <c r="G26" s="151"/>
      <c r="H26" s="154"/>
    </row>
    <row r="27" spans="1:8" ht="26.25" customHeight="1">
      <c r="A27" s="145"/>
      <c r="B27" s="258"/>
      <c r="C27" s="19" t="s">
        <v>14</v>
      </c>
      <c r="D27" s="20">
        <v>398.6</v>
      </c>
      <c r="E27" s="20">
        <v>398.6</v>
      </c>
      <c r="F27" s="20">
        <v>398.6</v>
      </c>
      <c r="G27" s="151"/>
      <c r="H27" s="154"/>
    </row>
    <row r="28" spans="1:8" ht="32.25" customHeight="1" thickBot="1">
      <c r="A28" s="146"/>
      <c r="B28" s="259"/>
      <c r="C28" s="21" t="s">
        <v>15</v>
      </c>
      <c r="D28" s="22">
        <v>0</v>
      </c>
      <c r="E28" s="22">
        <v>0</v>
      </c>
      <c r="F28" s="22">
        <v>0</v>
      </c>
      <c r="G28" s="152"/>
      <c r="H28" s="155"/>
    </row>
    <row r="29" spans="1:8" s="4" customFormat="1" ht="12.75">
      <c r="A29" s="144" t="s">
        <v>21</v>
      </c>
      <c r="B29" s="147" t="s">
        <v>181</v>
      </c>
      <c r="C29" s="17" t="s">
        <v>12</v>
      </c>
      <c r="D29" s="18">
        <v>0</v>
      </c>
      <c r="E29" s="18">
        <v>0</v>
      </c>
      <c r="F29" s="18">
        <v>0</v>
      </c>
      <c r="G29" s="235">
        <v>0</v>
      </c>
      <c r="H29" s="153"/>
    </row>
    <row r="30" spans="1:8" s="4" customFormat="1" ht="12.75">
      <c r="A30" s="145"/>
      <c r="B30" s="148"/>
      <c r="C30" s="19" t="s">
        <v>13</v>
      </c>
      <c r="D30" s="20">
        <v>0</v>
      </c>
      <c r="E30" s="20">
        <v>0</v>
      </c>
      <c r="F30" s="20">
        <v>0</v>
      </c>
      <c r="G30" s="180"/>
      <c r="H30" s="154"/>
    </row>
    <row r="31" spans="1:8" s="4" customFormat="1" ht="12.75">
      <c r="A31" s="145"/>
      <c r="B31" s="148"/>
      <c r="C31" s="19" t="s">
        <v>14</v>
      </c>
      <c r="D31" s="20">
        <v>0</v>
      </c>
      <c r="E31" s="20">
        <v>0</v>
      </c>
      <c r="F31" s="20">
        <v>0</v>
      </c>
      <c r="G31" s="180"/>
      <c r="H31" s="154"/>
    </row>
    <row r="32" spans="1:8" s="4" customFormat="1" ht="33.75" customHeight="1" thickBot="1">
      <c r="A32" s="146"/>
      <c r="B32" s="149"/>
      <c r="C32" s="21" t="s">
        <v>15</v>
      </c>
      <c r="D32" s="22">
        <v>0</v>
      </c>
      <c r="E32" s="22">
        <v>0</v>
      </c>
      <c r="F32" s="22">
        <v>0</v>
      </c>
      <c r="G32" s="236"/>
      <c r="H32" s="155"/>
    </row>
    <row r="33" spans="1:8" s="4" customFormat="1" ht="12.75">
      <c r="A33" s="217" t="s">
        <v>22</v>
      </c>
      <c r="B33" s="208" t="s">
        <v>182</v>
      </c>
      <c r="C33" s="36" t="s">
        <v>12</v>
      </c>
      <c r="D33" s="37">
        <f aca="true" t="shared" si="2" ref="D33:F36">D37</f>
        <v>0</v>
      </c>
      <c r="E33" s="37">
        <f t="shared" si="2"/>
        <v>0</v>
      </c>
      <c r="F33" s="37">
        <f t="shared" si="2"/>
        <v>0</v>
      </c>
      <c r="G33" s="156">
        <f>SUM(F33:F36)/SUM(D33:D36)</f>
        <v>1</v>
      </c>
      <c r="H33" s="163"/>
    </row>
    <row r="34" spans="1:8" s="4" customFormat="1" ht="12.75">
      <c r="A34" s="218"/>
      <c r="B34" s="209"/>
      <c r="C34" s="38" t="s">
        <v>13</v>
      </c>
      <c r="D34" s="39">
        <f t="shared" si="2"/>
        <v>0</v>
      </c>
      <c r="E34" s="39">
        <f t="shared" si="2"/>
        <v>0</v>
      </c>
      <c r="F34" s="39">
        <f t="shared" si="2"/>
        <v>0</v>
      </c>
      <c r="G34" s="157"/>
      <c r="H34" s="164"/>
    </row>
    <row r="35" spans="1:8" s="4" customFormat="1" ht="12.75">
      <c r="A35" s="218"/>
      <c r="B35" s="209"/>
      <c r="C35" s="38" t="s">
        <v>14</v>
      </c>
      <c r="D35" s="39">
        <f t="shared" si="2"/>
        <v>2298</v>
      </c>
      <c r="E35" s="39">
        <f t="shared" si="2"/>
        <v>2298</v>
      </c>
      <c r="F35" s="39">
        <f t="shared" si="2"/>
        <v>2298</v>
      </c>
      <c r="G35" s="157"/>
      <c r="H35" s="164"/>
    </row>
    <row r="36" spans="1:8" s="4" customFormat="1" ht="21" customHeight="1" thickBot="1">
      <c r="A36" s="219"/>
      <c r="B36" s="210"/>
      <c r="C36" s="40" t="s">
        <v>15</v>
      </c>
      <c r="D36" s="41">
        <f t="shared" si="2"/>
        <v>0</v>
      </c>
      <c r="E36" s="41">
        <f t="shared" si="2"/>
        <v>0</v>
      </c>
      <c r="F36" s="41">
        <f t="shared" si="2"/>
        <v>0</v>
      </c>
      <c r="G36" s="162"/>
      <c r="H36" s="165"/>
    </row>
    <row r="37" spans="1:8" s="4" customFormat="1" ht="12.75">
      <c r="A37" s="144" t="s">
        <v>23</v>
      </c>
      <c r="B37" s="147" t="s">
        <v>183</v>
      </c>
      <c r="C37" s="17" t="s">
        <v>12</v>
      </c>
      <c r="D37" s="18">
        <f aca="true" t="shared" si="3" ref="D37:F38">D49</f>
        <v>0</v>
      </c>
      <c r="E37" s="18">
        <f t="shared" si="3"/>
        <v>0</v>
      </c>
      <c r="F37" s="18">
        <f t="shared" si="3"/>
        <v>0</v>
      </c>
      <c r="G37" s="235">
        <f>SUM(F37:F40)/SUM(D37:D40)</f>
        <v>1</v>
      </c>
      <c r="H37" s="153"/>
    </row>
    <row r="38" spans="1:8" s="4" customFormat="1" ht="12.75">
      <c r="A38" s="145"/>
      <c r="B38" s="148"/>
      <c r="C38" s="19" t="s">
        <v>13</v>
      </c>
      <c r="D38" s="20">
        <f t="shared" si="3"/>
        <v>0</v>
      </c>
      <c r="E38" s="20">
        <f t="shared" si="3"/>
        <v>0</v>
      </c>
      <c r="F38" s="20">
        <f t="shared" si="3"/>
        <v>0</v>
      </c>
      <c r="G38" s="180"/>
      <c r="H38" s="154"/>
    </row>
    <row r="39" spans="1:8" s="4" customFormat="1" ht="12.75">
      <c r="A39" s="145"/>
      <c r="B39" s="148"/>
      <c r="C39" s="19" t="s">
        <v>14</v>
      </c>
      <c r="D39" s="20">
        <v>2298</v>
      </c>
      <c r="E39" s="20">
        <v>2298</v>
      </c>
      <c r="F39" s="20">
        <v>2298</v>
      </c>
      <c r="G39" s="180"/>
      <c r="H39" s="154"/>
    </row>
    <row r="40" spans="1:8" s="4" customFormat="1" ht="27" customHeight="1" thickBot="1">
      <c r="A40" s="146"/>
      <c r="B40" s="149"/>
      <c r="C40" s="21" t="s">
        <v>15</v>
      </c>
      <c r="D40" s="22"/>
      <c r="E40" s="22"/>
      <c r="F40" s="22"/>
      <c r="G40" s="236"/>
      <c r="H40" s="155"/>
    </row>
    <row r="41" spans="1:8" s="4" customFormat="1" ht="12.75">
      <c r="A41" s="144" t="s">
        <v>24</v>
      </c>
      <c r="B41" s="147" t="s">
        <v>238</v>
      </c>
      <c r="C41" s="17" t="s">
        <v>12</v>
      </c>
      <c r="D41" s="18">
        <f>D53</f>
        <v>0</v>
      </c>
      <c r="E41" s="18">
        <f>E53</f>
        <v>0</v>
      </c>
      <c r="F41" s="18">
        <f>F53</f>
        <v>0</v>
      </c>
      <c r="G41" s="235">
        <v>0</v>
      </c>
      <c r="H41" s="153"/>
    </row>
    <row r="42" spans="1:8" s="4" customFormat="1" ht="12.75">
      <c r="A42" s="145"/>
      <c r="B42" s="148"/>
      <c r="C42" s="19" t="s">
        <v>13</v>
      </c>
      <c r="D42" s="20">
        <v>0</v>
      </c>
      <c r="E42" s="20">
        <v>0</v>
      </c>
      <c r="F42" s="20">
        <v>0</v>
      </c>
      <c r="G42" s="180"/>
      <c r="H42" s="154"/>
    </row>
    <row r="43" spans="1:8" s="4" customFormat="1" ht="12.75">
      <c r="A43" s="145"/>
      <c r="B43" s="148"/>
      <c r="C43" s="19" t="s">
        <v>14</v>
      </c>
      <c r="D43" s="20">
        <v>0</v>
      </c>
      <c r="E43" s="20">
        <v>0</v>
      </c>
      <c r="F43" s="20">
        <v>0</v>
      </c>
      <c r="G43" s="180"/>
      <c r="H43" s="154"/>
    </row>
    <row r="44" spans="1:8" s="4" customFormat="1" ht="27" customHeight="1" thickBot="1">
      <c r="A44" s="146"/>
      <c r="B44" s="149"/>
      <c r="C44" s="21" t="s">
        <v>15</v>
      </c>
      <c r="D44" s="22">
        <v>0</v>
      </c>
      <c r="E44" s="22">
        <v>0</v>
      </c>
      <c r="F44" s="22">
        <v>0</v>
      </c>
      <c r="G44" s="236"/>
      <c r="H44" s="155"/>
    </row>
    <row r="45" spans="1:8" ht="12.75">
      <c r="A45" s="232" t="s">
        <v>25</v>
      </c>
      <c r="B45" s="198" t="s">
        <v>18</v>
      </c>
      <c r="C45" s="59" t="s">
        <v>12</v>
      </c>
      <c r="D45" s="60">
        <f aca="true" t="shared" si="4" ref="D45:F48">D10+D22+D34</f>
        <v>0</v>
      </c>
      <c r="E45" s="60">
        <f t="shared" si="4"/>
        <v>0</v>
      </c>
      <c r="F45" s="60">
        <f t="shared" si="4"/>
        <v>0</v>
      </c>
      <c r="G45" s="201">
        <f>SUM(F45:F48)/SUM(D45:D48)</f>
        <v>1</v>
      </c>
      <c r="H45" s="202"/>
    </row>
    <row r="46" spans="1:8" ht="12.75">
      <c r="A46" s="233"/>
      <c r="B46" s="199"/>
      <c r="C46" s="61" t="s">
        <v>13</v>
      </c>
      <c r="D46" s="62">
        <f t="shared" si="4"/>
        <v>7381</v>
      </c>
      <c r="E46" s="62">
        <f t="shared" si="4"/>
        <v>7381</v>
      </c>
      <c r="F46" s="62">
        <f t="shared" si="4"/>
        <v>7381</v>
      </c>
      <c r="G46" s="176"/>
      <c r="H46" s="203"/>
    </row>
    <row r="47" spans="1:8" ht="12.75">
      <c r="A47" s="233"/>
      <c r="B47" s="199"/>
      <c r="C47" s="61" t="s">
        <v>14</v>
      </c>
      <c r="D47" s="62">
        <f t="shared" si="4"/>
        <v>0</v>
      </c>
      <c r="E47" s="62">
        <f t="shared" si="4"/>
        <v>0</v>
      </c>
      <c r="F47" s="62">
        <f t="shared" si="4"/>
        <v>0</v>
      </c>
      <c r="G47" s="176"/>
      <c r="H47" s="203"/>
    </row>
    <row r="48" spans="1:8" ht="13.5" thickBot="1">
      <c r="A48" s="234"/>
      <c r="B48" s="200"/>
      <c r="C48" s="63" t="s">
        <v>15</v>
      </c>
      <c r="D48" s="64">
        <f t="shared" si="4"/>
        <v>0</v>
      </c>
      <c r="E48" s="64">
        <f t="shared" si="4"/>
        <v>0</v>
      </c>
      <c r="F48" s="64">
        <f t="shared" si="4"/>
        <v>0</v>
      </c>
      <c r="G48" s="177"/>
      <c r="H48" s="204"/>
    </row>
    <row r="49" spans="1:8" ht="36" customHeight="1">
      <c r="A49" s="230" t="s">
        <v>1</v>
      </c>
      <c r="B49" s="231"/>
      <c r="C49" s="239" t="s">
        <v>57</v>
      </c>
      <c r="D49" s="239"/>
      <c r="E49" s="239"/>
      <c r="F49" s="239"/>
      <c r="G49" s="239"/>
      <c r="H49" s="240"/>
    </row>
    <row r="50" spans="1:8" ht="14.25" customHeight="1">
      <c r="A50" s="88" t="s">
        <v>2</v>
      </c>
      <c r="B50" s="29"/>
      <c r="C50" s="89" t="s">
        <v>253</v>
      </c>
      <c r="D50" s="30"/>
      <c r="E50" s="30"/>
      <c r="F50" s="30"/>
      <c r="G50" s="31"/>
      <c r="H50" s="32"/>
    </row>
    <row r="51" spans="1:8" ht="17.25" customHeight="1" thickBot="1">
      <c r="A51" s="90" t="s">
        <v>3</v>
      </c>
      <c r="B51" s="33"/>
      <c r="C51" s="91" t="s">
        <v>27</v>
      </c>
      <c r="D51" s="34"/>
      <c r="E51" s="34"/>
      <c r="F51" s="34"/>
      <c r="G51" s="35"/>
      <c r="H51" s="67"/>
    </row>
    <row r="52" spans="1:8" ht="102.75" thickBot="1">
      <c r="A52" s="15" t="s">
        <v>4</v>
      </c>
      <c r="B52" s="92" t="s">
        <v>113</v>
      </c>
      <c r="C52" s="93" t="s">
        <v>6</v>
      </c>
      <c r="D52" s="16" t="s">
        <v>7</v>
      </c>
      <c r="E52" s="16" t="s">
        <v>8</v>
      </c>
      <c r="F52" s="16" t="s">
        <v>9</v>
      </c>
      <c r="G52" s="94" t="s">
        <v>10</v>
      </c>
      <c r="H52" s="83" t="s">
        <v>11</v>
      </c>
    </row>
    <row r="53" spans="1:8" s="5" customFormat="1" ht="12.75" customHeight="1">
      <c r="A53" s="227" t="s">
        <v>56</v>
      </c>
      <c r="B53" s="223" t="s">
        <v>59</v>
      </c>
      <c r="C53" s="36" t="s">
        <v>12</v>
      </c>
      <c r="D53" s="37">
        <v>0</v>
      </c>
      <c r="E53" s="37">
        <v>0</v>
      </c>
      <c r="F53" s="95">
        <v>0</v>
      </c>
      <c r="G53" s="156">
        <f>SUM(F53:F56)/SUM(D53:D56)</f>
        <v>1</v>
      </c>
      <c r="H53" s="163"/>
    </row>
    <row r="54" spans="1:8" s="5" customFormat="1" ht="12.75">
      <c r="A54" s="228"/>
      <c r="B54" s="224"/>
      <c r="C54" s="38" t="s">
        <v>13</v>
      </c>
      <c r="D54" s="39">
        <f aca="true" t="shared" si="5" ref="D54:F55">D59</f>
        <v>3094.9</v>
      </c>
      <c r="E54" s="39">
        <f t="shared" si="5"/>
        <v>3094.9</v>
      </c>
      <c r="F54" s="96">
        <f t="shared" si="5"/>
        <v>3094.9</v>
      </c>
      <c r="G54" s="157"/>
      <c r="H54" s="164"/>
    </row>
    <row r="55" spans="1:8" s="5" customFormat="1" ht="12.75">
      <c r="A55" s="228"/>
      <c r="B55" s="224"/>
      <c r="C55" s="38" t="s">
        <v>14</v>
      </c>
      <c r="D55" s="39">
        <f t="shared" si="5"/>
        <v>382.5</v>
      </c>
      <c r="E55" s="39">
        <f t="shared" si="5"/>
        <v>382.5</v>
      </c>
      <c r="F55" s="96">
        <f t="shared" si="5"/>
        <v>382.5</v>
      </c>
      <c r="G55" s="157"/>
      <c r="H55" s="164"/>
    </row>
    <row r="56" spans="1:8" s="5" customFormat="1" ht="18" customHeight="1">
      <c r="A56" s="228"/>
      <c r="B56" s="224"/>
      <c r="C56" s="38" t="s">
        <v>15</v>
      </c>
      <c r="D56" s="85">
        <v>0</v>
      </c>
      <c r="E56" s="85">
        <v>0</v>
      </c>
      <c r="F56" s="97">
        <v>0</v>
      </c>
      <c r="G56" s="157"/>
      <c r="H56" s="164"/>
    </row>
    <row r="57" spans="1:8" s="5" customFormat="1" ht="18" customHeight="1" thickBot="1">
      <c r="A57" s="229"/>
      <c r="B57" s="276"/>
      <c r="C57" s="98" t="s">
        <v>58</v>
      </c>
      <c r="D57" s="99">
        <f>D62</f>
        <v>3477.4</v>
      </c>
      <c r="E57" s="41">
        <f>E62</f>
        <v>3477.4</v>
      </c>
      <c r="F57" s="41">
        <f>F62</f>
        <v>3477.4</v>
      </c>
      <c r="G57" s="162"/>
      <c r="H57" s="165"/>
    </row>
    <row r="58" spans="1:8" s="5" customFormat="1" ht="20.25" customHeight="1">
      <c r="A58" s="145" t="s">
        <v>16</v>
      </c>
      <c r="B58" s="148" t="s">
        <v>60</v>
      </c>
      <c r="C58" s="73" t="s">
        <v>12</v>
      </c>
      <c r="D58" s="74">
        <v>0</v>
      </c>
      <c r="E58" s="74">
        <v>0</v>
      </c>
      <c r="F58" s="74">
        <v>0</v>
      </c>
      <c r="G58" s="180">
        <f>SUM(F58:F62)/SUM(D58:D62)</f>
        <v>1</v>
      </c>
      <c r="H58" s="154"/>
    </row>
    <row r="59" spans="1:8" s="5" customFormat="1" ht="12.75">
      <c r="A59" s="145"/>
      <c r="B59" s="148"/>
      <c r="C59" s="19" t="s">
        <v>13</v>
      </c>
      <c r="D59" s="20">
        <v>3094.9</v>
      </c>
      <c r="E59" s="20">
        <v>3094.9</v>
      </c>
      <c r="F59" s="20">
        <v>3094.9</v>
      </c>
      <c r="G59" s="180"/>
      <c r="H59" s="154"/>
    </row>
    <row r="60" spans="1:8" s="5" customFormat="1" ht="12.75">
      <c r="A60" s="145"/>
      <c r="B60" s="148"/>
      <c r="C60" s="19" t="s">
        <v>14</v>
      </c>
      <c r="D60" s="20">
        <v>382.5</v>
      </c>
      <c r="E60" s="20">
        <v>382.5</v>
      </c>
      <c r="F60" s="20">
        <v>382.5</v>
      </c>
      <c r="G60" s="180"/>
      <c r="H60" s="154"/>
    </row>
    <row r="61" spans="1:8" s="5" customFormat="1" ht="12.75">
      <c r="A61" s="145"/>
      <c r="B61" s="148"/>
      <c r="C61" s="100" t="s">
        <v>15</v>
      </c>
      <c r="D61" s="101">
        <v>0</v>
      </c>
      <c r="E61" s="101">
        <v>0</v>
      </c>
      <c r="F61" s="101">
        <v>0</v>
      </c>
      <c r="G61" s="180"/>
      <c r="H61" s="154"/>
    </row>
    <row r="62" spans="1:16" s="5" customFormat="1" ht="41.25" customHeight="1" thickBot="1">
      <c r="A62" s="146"/>
      <c r="B62" s="149"/>
      <c r="C62" s="21" t="s">
        <v>58</v>
      </c>
      <c r="D62" s="22">
        <f>SUM(D58:D61)</f>
        <v>3477.4</v>
      </c>
      <c r="E62" s="22">
        <f>SUM(E58:E61)</f>
        <v>3477.4</v>
      </c>
      <c r="F62" s="22">
        <f>SUM(F58:F61)</f>
        <v>3477.4</v>
      </c>
      <c r="G62" s="236"/>
      <c r="H62" s="155"/>
      <c r="P62" s="23"/>
    </row>
    <row r="63" spans="1:8" s="4" customFormat="1" ht="12.75" customHeight="1">
      <c r="A63" s="220" t="s">
        <v>17</v>
      </c>
      <c r="B63" s="223" t="s">
        <v>254</v>
      </c>
      <c r="C63" s="36" t="s">
        <v>12</v>
      </c>
      <c r="D63" s="37">
        <f>D68+D88+D93</f>
        <v>0</v>
      </c>
      <c r="E63" s="37">
        <f>E68+E88+E93</f>
        <v>0</v>
      </c>
      <c r="F63" s="37">
        <f>F68+F88+F93</f>
        <v>0</v>
      </c>
      <c r="G63" s="156">
        <f>SUM(F63:F67)/SUM(D63:D67)</f>
        <v>1</v>
      </c>
      <c r="H63" s="159"/>
    </row>
    <row r="64" spans="1:8" s="4" customFormat="1" ht="12.75">
      <c r="A64" s="221"/>
      <c r="B64" s="224"/>
      <c r="C64" s="38" t="s">
        <v>13</v>
      </c>
      <c r="D64" s="39">
        <f aca="true" t="shared" si="6" ref="D64:F65">D69</f>
        <v>1078.5</v>
      </c>
      <c r="E64" s="39">
        <f t="shared" si="6"/>
        <v>1078.5</v>
      </c>
      <c r="F64" s="39">
        <f t="shared" si="6"/>
        <v>1078.5</v>
      </c>
      <c r="G64" s="157"/>
      <c r="H64" s="160"/>
    </row>
    <row r="65" spans="1:8" s="4" customFormat="1" ht="12.75">
      <c r="A65" s="221"/>
      <c r="B65" s="224"/>
      <c r="C65" s="38" t="s">
        <v>14</v>
      </c>
      <c r="D65" s="39">
        <f t="shared" si="6"/>
        <v>0</v>
      </c>
      <c r="E65" s="39">
        <f t="shared" si="6"/>
        <v>0</v>
      </c>
      <c r="F65" s="39">
        <f t="shared" si="6"/>
        <v>0</v>
      </c>
      <c r="G65" s="157"/>
      <c r="H65" s="160"/>
    </row>
    <row r="66" spans="1:8" s="4" customFormat="1" ht="12.75">
      <c r="A66" s="221"/>
      <c r="B66" s="224"/>
      <c r="C66" s="84" t="s">
        <v>15</v>
      </c>
      <c r="D66" s="85">
        <v>0</v>
      </c>
      <c r="E66" s="85">
        <v>0</v>
      </c>
      <c r="F66" s="85">
        <v>0</v>
      </c>
      <c r="G66" s="157"/>
      <c r="H66" s="160"/>
    </row>
    <row r="67" spans="1:8" s="4" customFormat="1" ht="23.25" customHeight="1">
      <c r="A67" s="222"/>
      <c r="B67" s="225"/>
      <c r="C67" s="102" t="s">
        <v>58</v>
      </c>
      <c r="D67" s="39">
        <f>SUM(D63:D66)</f>
        <v>1078.5</v>
      </c>
      <c r="E67" s="39">
        <f>SUM(E63:E66)</f>
        <v>1078.5</v>
      </c>
      <c r="F67" s="39">
        <f>SUM(F63:F66)</f>
        <v>1078.5</v>
      </c>
      <c r="G67" s="158"/>
      <c r="H67" s="161"/>
    </row>
    <row r="68" spans="1:8" ht="23.25" customHeight="1">
      <c r="A68" s="145" t="s">
        <v>19</v>
      </c>
      <c r="B68" s="148" t="s">
        <v>255</v>
      </c>
      <c r="C68" s="73" t="s">
        <v>12</v>
      </c>
      <c r="D68" s="74">
        <v>0</v>
      </c>
      <c r="E68" s="74">
        <v>0</v>
      </c>
      <c r="F68" s="74">
        <v>0</v>
      </c>
      <c r="G68" s="180">
        <f>SUM(F68:F72)/SUM(D68:D72)</f>
        <v>1</v>
      </c>
      <c r="H68" s="154"/>
    </row>
    <row r="69" spans="1:8" ht="15.75" customHeight="1">
      <c r="A69" s="145"/>
      <c r="B69" s="148"/>
      <c r="C69" s="19" t="s">
        <v>13</v>
      </c>
      <c r="D69" s="20">
        <v>1078.5</v>
      </c>
      <c r="E69" s="20">
        <v>1078.5</v>
      </c>
      <c r="F69" s="20">
        <v>1078.5</v>
      </c>
      <c r="G69" s="180"/>
      <c r="H69" s="154"/>
    </row>
    <row r="70" spans="1:8" ht="16.5" customHeight="1">
      <c r="A70" s="145"/>
      <c r="B70" s="148"/>
      <c r="C70" s="19" t="s">
        <v>14</v>
      </c>
      <c r="D70" s="20">
        <v>0</v>
      </c>
      <c r="E70" s="20">
        <v>0</v>
      </c>
      <c r="F70" s="20">
        <v>0</v>
      </c>
      <c r="G70" s="180"/>
      <c r="H70" s="154"/>
    </row>
    <row r="71" spans="1:8" ht="16.5" customHeight="1">
      <c r="A71" s="145"/>
      <c r="B71" s="148"/>
      <c r="C71" s="100" t="s">
        <v>116</v>
      </c>
      <c r="D71" s="101">
        <v>0</v>
      </c>
      <c r="E71" s="101">
        <v>0</v>
      </c>
      <c r="F71" s="101">
        <v>0</v>
      </c>
      <c r="G71" s="180"/>
      <c r="H71" s="154"/>
    </row>
    <row r="72" spans="1:8" ht="15" customHeight="1" thickBot="1">
      <c r="A72" s="146"/>
      <c r="B72" s="149"/>
      <c r="C72" s="21" t="s">
        <v>58</v>
      </c>
      <c r="D72" s="22">
        <f>SUM(D68:D71)</f>
        <v>1078.5</v>
      </c>
      <c r="E72" s="22">
        <f>SUM(E68:E71)</f>
        <v>1078.5</v>
      </c>
      <c r="F72" s="22">
        <f>SUM(F68:F71)</f>
        <v>1078.5</v>
      </c>
      <c r="G72" s="236"/>
      <c r="H72" s="155"/>
    </row>
    <row r="73" spans="1:8" s="4" customFormat="1" ht="12.75" customHeight="1">
      <c r="A73" s="220" t="s">
        <v>20</v>
      </c>
      <c r="B73" s="223" t="s">
        <v>114</v>
      </c>
      <c r="C73" s="36" t="s">
        <v>12</v>
      </c>
      <c r="D73" s="37">
        <f>D78+D98+D103</f>
        <v>0</v>
      </c>
      <c r="E73" s="37">
        <f>E78+E98+E103</f>
        <v>0</v>
      </c>
      <c r="F73" s="37">
        <f>F78+F98+F103</f>
        <v>0</v>
      </c>
      <c r="G73" s="156">
        <f>SUM(F73:F77)/SUM(D73:D77)</f>
        <v>0.9953903162231206</v>
      </c>
      <c r="H73" s="159"/>
    </row>
    <row r="74" spans="1:8" s="4" customFormat="1" ht="12.75">
      <c r="A74" s="221"/>
      <c r="B74" s="224"/>
      <c r="C74" s="38" t="s">
        <v>13</v>
      </c>
      <c r="D74" s="39">
        <f aca="true" t="shared" si="7" ref="D74:F75">D79</f>
        <v>74662.6</v>
      </c>
      <c r="E74" s="39">
        <f t="shared" si="7"/>
        <v>74662.6</v>
      </c>
      <c r="F74" s="39">
        <f t="shared" si="7"/>
        <v>74662.6</v>
      </c>
      <c r="G74" s="157"/>
      <c r="H74" s="160"/>
    </row>
    <row r="75" spans="1:8" s="4" customFormat="1" ht="12.75">
      <c r="A75" s="221"/>
      <c r="B75" s="224"/>
      <c r="C75" s="38" t="s">
        <v>14</v>
      </c>
      <c r="D75" s="39">
        <f t="shared" si="7"/>
        <v>9228</v>
      </c>
      <c r="E75" s="39">
        <f t="shared" si="7"/>
        <v>9228</v>
      </c>
      <c r="F75" s="39">
        <f t="shared" si="7"/>
        <v>9228</v>
      </c>
      <c r="G75" s="157"/>
      <c r="H75" s="160"/>
    </row>
    <row r="76" spans="1:8" s="4" customFormat="1" ht="12.75">
      <c r="A76" s="221"/>
      <c r="B76" s="224"/>
      <c r="C76" s="84" t="s">
        <v>15</v>
      </c>
      <c r="D76" s="85">
        <f>D82+D101+D107</f>
        <v>84667.6</v>
      </c>
      <c r="E76" s="85">
        <f>E82+E101+E107</f>
        <v>83890.6</v>
      </c>
      <c r="F76" s="85">
        <f>F82+F101+F107</f>
        <v>83890.6</v>
      </c>
      <c r="G76" s="157"/>
      <c r="H76" s="160"/>
    </row>
    <row r="77" spans="1:8" s="4" customFormat="1" ht="23.25" customHeight="1">
      <c r="A77" s="222"/>
      <c r="B77" s="225"/>
      <c r="C77" s="102" t="s">
        <v>58</v>
      </c>
      <c r="D77" s="39">
        <f>SUM(D73:D76)</f>
        <v>168558.2</v>
      </c>
      <c r="E77" s="39">
        <f>SUM(E73:E76)</f>
        <v>167781.2</v>
      </c>
      <c r="F77" s="39">
        <f>SUM(F73:F76)</f>
        <v>167781.2</v>
      </c>
      <c r="G77" s="158"/>
      <c r="H77" s="161"/>
    </row>
    <row r="78" spans="1:8" ht="23.25" customHeight="1">
      <c r="A78" s="145" t="s">
        <v>21</v>
      </c>
      <c r="B78" s="148" t="s">
        <v>115</v>
      </c>
      <c r="C78" s="73" t="s">
        <v>12</v>
      </c>
      <c r="D78" s="74">
        <v>0</v>
      </c>
      <c r="E78" s="74">
        <v>0</v>
      </c>
      <c r="F78" s="74">
        <v>0</v>
      </c>
      <c r="G78" s="180">
        <f>SUM(F78:F82)/SUM(D78:D82)</f>
        <v>1</v>
      </c>
      <c r="H78" s="154"/>
    </row>
    <row r="79" spans="1:8" ht="15.75" customHeight="1">
      <c r="A79" s="145"/>
      <c r="B79" s="148"/>
      <c r="C79" s="19" t="s">
        <v>13</v>
      </c>
      <c r="D79" s="20">
        <v>74662.6</v>
      </c>
      <c r="E79" s="20">
        <v>74662.6</v>
      </c>
      <c r="F79" s="20">
        <v>74662.6</v>
      </c>
      <c r="G79" s="180"/>
      <c r="H79" s="154"/>
    </row>
    <row r="80" spans="1:8" ht="16.5" customHeight="1">
      <c r="A80" s="145"/>
      <c r="B80" s="148"/>
      <c r="C80" s="19" t="s">
        <v>14</v>
      </c>
      <c r="D80" s="20">
        <v>9228</v>
      </c>
      <c r="E80" s="20">
        <v>9228</v>
      </c>
      <c r="F80" s="20">
        <v>9228</v>
      </c>
      <c r="G80" s="180"/>
      <c r="H80" s="154"/>
    </row>
    <row r="81" spans="1:8" ht="16.5" customHeight="1">
      <c r="A81" s="145"/>
      <c r="B81" s="148"/>
      <c r="C81" s="100" t="s">
        <v>116</v>
      </c>
      <c r="D81" s="101">
        <v>0</v>
      </c>
      <c r="E81" s="101">
        <v>0</v>
      </c>
      <c r="F81" s="101">
        <v>0</v>
      </c>
      <c r="G81" s="180"/>
      <c r="H81" s="154"/>
    </row>
    <row r="82" spans="1:8" ht="15" customHeight="1" thickBot="1">
      <c r="A82" s="146"/>
      <c r="B82" s="149"/>
      <c r="C82" s="21" t="s">
        <v>58</v>
      </c>
      <c r="D82" s="22">
        <f>SUM(D78:D81)</f>
        <v>83890.6</v>
      </c>
      <c r="E82" s="22">
        <f>SUM(E78:E81)</f>
        <v>83890.6</v>
      </c>
      <c r="F82" s="22">
        <f>SUM(F78:F81)</f>
        <v>83890.6</v>
      </c>
      <c r="G82" s="236"/>
      <c r="H82" s="155"/>
    </row>
    <row r="83" spans="1:8" ht="12.75" customHeight="1">
      <c r="A83" s="217" t="s">
        <v>22</v>
      </c>
      <c r="B83" s="159" t="s">
        <v>61</v>
      </c>
      <c r="C83" s="36" t="s">
        <v>12</v>
      </c>
      <c r="D83" s="37">
        <v>0</v>
      </c>
      <c r="E83" s="37">
        <v>0</v>
      </c>
      <c r="F83" s="37">
        <v>0</v>
      </c>
      <c r="G83" s="156">
        <f>SUM(F83:F86)/SUM(D83:D86)</f>
        <v>0.9402270908979014</v>
      </c>
      <c r="H83" s="163"/>
    </row>
    <row r="84" spans="1:8" ht="12.75">
      <c r="A84" s="218"/>
      <c r="B84" s="160"/>
      <c r="C84" s="38" t="s">
        <v>13</v>
      </c>
      <c r="D84" s="39">
        <f aca="true" t="shared" si="8" ref="D84:F85">D89+D99</f>
        <v>10877.8</v>
      </c>
      <c r="E84" s="39">
        <f t="shared" si="8"/>
        <v>10877.8</v>
      </c>
      <c r="F84" s="39">
        <f t="shared" si="8"/>
        <v>10877.8</v>
      </c>
      <c r="G84" s="157"/>
      <c r="H84" s="164"/>
    </row>
    <row r="85" spans="1:8" ht="12.75">
      <c r="A85" s="218"/>
      <c r="B85" s="160"/>
      <c r="C85" s="38" t="s">
        <v>14</v>
      </c>
      <c r="D85" s="39">
        <f t="shared" si="8"/>
        <v>2121.4</v>
      </c>
      <c r="E85" s="39">
        <f t="shared" si="8"/>
        <v>1344.4</v>
      </c>
      <c r="F85" s="39">
        <f t="shared" si="8"/>
        <v>1344.4</v>
      </c>
      <c r="G85" s="157"/>
      <c r="H85" s="164"/>
    </row>
    <row r="86" spans="1:8" ht="12.75" customHeight="1">
      <c r="A86" s="218"/>
      <c r="B86" s="160"/>
      <c r="C86" s="38" t="s">
        <v>15</v>
      </c>
      <c r="D86" s="39">
        <v>0</v>
      </c>
      <c r="E86" s="39">
        <v>0</v>
      </c>
      <c r="F86" s="39">
        <v>0</v>
      </c>
      <c r="G86" s="157"/>
      <c r="H86" s="164"/>
    </row>
    <row r="87" spans="1:8" ht="12.75" customHeight="1" thickBot="1">
      <c r="A87" s="219"/>
      <c r="B87" s="226"/>
      <c r="C87" s="103" t="s">
        <v>58</v>
      </c>
      <c r="D87" s="70">
        <f>D83+D84+D85+D86</f>
        <v>12999.199999999999</v>
      </c>
      <c r="E87" s="70">
        <f>E83+E84+E85+E86</f>
        <v>12222.199999999999</v>
      </c>
      <c r="F87" s="70">
        <f>F83+F84+F85+F86</f>
        <v>12222.199999999999</v>
      </c>
      <c r="G87" s="162"/>
      <c r="H87" s="165"/>
    </row>
    <row r="88" spans="1:8" ht="12.75" customHeight="1">
      <c r="A88" s="217" t="s">
        <v>23</v>
      </c>
      <c r="B88" s="223" t="s">
        <v>62</v>
      </c>
      <c r="C88" s="36" t="s">
        <v>12</v>
      </c>
      <c r="D88" s="37">
        <v>0</v>
      </c>
      <c r="E88" s="37">
        <v>0</v>
      </c>
      <c r="F88" s="37">
        <v>0</v>
      </c>
      <c r="G88" s="156">
        <f>SUM(F88:F91)/SUM(D88:D91)</f>
        <v>1</v>
      </c>
      <c r="H88" s="163"/>
    </row>
    <row r="89" spans="1:8" ht="12.75">
      <c r="A89" s="218"/>
      <c r="B89" s="224"/>
      <c r="C89" s="38" t="s">
        <v>13</v>
      </c>
      <c r="D89" s="39">
        <f aca="true" t="shared" si="9" ref="D89:F90">D94</f>
        <v>10877.8</v>
      </c>
      <c r="E89" s="39">
        <f t="shared" si="9"/>
        <v>10877.8</v>
      </c>
      <c r="F89" s="39">
        <f t="shared" si="9"/>
        <v>10877.8</v>
      </c>
      <c r="G89" s="157"/>
      <c r="H89" s="164"/>
    </row>
    <row r="90" spans="1:8" ht="12.75">
      <c r="A90" s="218"/>
      <c r="B90" s="224"/>
      <c r="C90" s="38" t="s">
        <v>14</v>
      </c>
      <c r="D90" s="39">
        <f t="shared" si="9"/>
        <v>1344.4</v>
      </c>
      <c r="E90" s="39">
        <f t="shared" si="9"/>
        <v>1344.4</v>
      </c>
      <c r="F90" s="39">
        <f t="shared" si="9"/>
        <v>1344.4</v>
      </c>
      <c r="G90" s="157"/>
      <c r="H90" s="164"/>
    </row>
    <row r="91" spans="1:8" ht="12.75" customHeight="1">
      <c r="A91" s="218"/>
      <c r="B91" s="224"/>
      <c r="C91" s="38" t="s">
        <v>15</v>
      </c>
      <c r="D91" s="39">
        <v>0</v>
      </c>
      <c r="E91" s="39">
        <v>0</v>
      </c>
      <c r="F91" s="39">
        <v>0</v>
      </c>
      <c r="G91" s="157"/>
      <c r="H91" s="164"/>
    </row>
    <row r="92" spans="1:11" ht="19.5" customHeight="1" thickBot="1">
      <c r="A92" s="219"/>
      <c r="B92" s="276"/>
      <c r="C92" s="103" t="s">
        <v>58</v>
      </c>
      <c r="D92" s="70">
        <f>SUM(D88:D91)</f>
        <v>12222.199999999999</v>
      </c>
      <c r="E92" s="70">
        <f>SUM(E88:E91)</f>
        <v>12222.199999999999</v>
      </c>
      <c r="F92" s="70">
        <f>SUM(F88:F91)</f>
        <v>12222.199999999999</v>
      </c>
      <c r="G92" s="162"/>
      <c r="H92" s="165"/>
      <c r="K92" s="5"/>
    </row>
    <row r="93" spans="1:8" ht="12.75">
      <c r="A93" s="144" t="s">
        <v>24</v>
      </c>
      <c r="B93" s="147" t="s">
        <v>63</v>
      </c>
      <c r="C93" s="17" t="s">
        <v>12</v>
      </c>
      <c r="D93" s="18">
        <v>0</v>
      </c>
      <c r="E93" s="18">
        <v>0</v>
      </c>
      <c r="F93" s="18">
        <v>0</v>
      </c>
      <c r="G93" s="235">
        <f>SUM(F93:F97)/SUM(D93:D97)</f>
        <v>1</v>
      </c>
      <c r="H93" s="153"/>
    </row>
    <row r="94" spans="1:8" ht="12.75">
      <c r="A94" s="145"/>
      <c r="B94" s="148"/>
      <c r="C94" s="19" t="s">
        <v>13</v>
      </c>
      <c r="D94" s="20">
        <v>10877.8</v>
      </c>
      <c r="E94" s="20">
        <v>10877.8</v>
      </c>
      <c r="F94" s="20">
        <v>10877.8</v>
      </c>
      <c r="G94" s="180"/>
      <c r="H94" s="154"/>
    </row>
    <row r="95" spans="1:8" ht="12.75">
      <c r="A95" s="145"/>
      <c r="B95" s="148"/>
      <c r="C95" s="19" t="s">
        <v>14</v>
      </c>
      <c r="D95" s="20">
        <v>1344.4</v>
      </c>
      <c r="E95" s="20">
        <v>1344.4</v>
      </c>
      <c r="F95" s="20">
        <v>1344.4</v>
      </c>
      <c r="G95" s="180"/>
      <c r="H95" s="154"/>
    </row>
    <row r="96" spans="1:8" ht="12.75">
      <c r="A96" s="145"/>
      <c r="B96" s="148"/>
      <c r="C96" s="100" t="s">
        <v>15</v>
      </c>
      <c r="D96" s="101">
        <v>0</v>
      </c>
      <c r="E96" s="101">
        <v>0</v>
      </c>
      <c r="F96" s="101">
        <v>0</v>
      </c>
      <c r="G96" s="180"/>
      <c r="H96" s="154"/>
    </row>
    <row r="97" spans="1:8" ht="25.5" customHeight="1" thickBot="1">
      <c r="A97" s="146"/>
      <c r="B97" s="149"/>
      <c r="C97" s="21" t="s">
        <v>58</v>
      </c>
      <c r="D97" s="22">
        <f>SUM(D93:D96)</f>
        <v>12222.199999999999</v>
      </c>
      <c r="E97" s="22">
        <f>SUM(E93:E96)</f>
        <v>12222.199999999999</v>
      </c>
      <c r="F97" s="22">
        <f>SUM(F93:F96)</f>
        <v>12222.199999999999</v>
      </c>
      <c r="G97" s="180"/>
      <c r="H97" s="244"/>
    </row>
    <row r="98" spans="1:8" s="4" customFormat="1" ht="12.75" customHeight="1">
      <c r="A98" s="220" t="s">
        <v>25</v>
      </c>
      <c r="B98" s="159" t="s">
        <v>64</v>
      </c>
      <c r="C98" s="36" t="s">
        <v>12</v>
      </c>
      <c r="D98" s="37">
        <f aca="true" t="shared" si="10" ref="D98:F99">D103</f>
        <v>0</v>
      </c>
      <c r="E98" s="37">
        <f t="shared" si="10"/>
        <v>0</v>
      </c>
      <c r="F98" s="37">
        <f t="shared" si="10"/>
        <v>0</v>
      </c>
      <c r="G98" s="248">
        <f>SUM(F98:F101)/SUM(D98:D101)</f>
        <v>0</v>
      </c>
      <c r="H98" s="277"/>
    </row>
    <row r="99" spans="1:8" s="4" customFormat="1" ht="12.75">
      <c r="A99" s="221"/>
      <c r="B99" s="160"/>
      <c r="C99" s="38" t="s">
        <v>13</v>
      </c>
      <c r="D99" s="39">
        <f t="shared" si="10"/>
        <v>0</v>
      </c>
      <c r="E99" s="39">
        <f t="shared" si="10"/>
        <v>0</v>
      </c>
      <c r="F99" s="39">
        <f t="shared" si="10"/>
        <v>0</v>
      </c>
      <c r="G99" s="249"/>
      <c r="H99" s="164"/>
    </row>
    <row r="100" spans="1:8" s="4" customFormat="1" ht="12.75">
      <c r="A100" s="221"/>
      <c r="B100" s="160"/>
      <c r="C100" s="38" t="s">
        <v>14</v>
      </c>
      <c r="D100" s="39">
        <f>D105</f>
        <v>777</v>
      </c>
      <c r="E100" s="39">
        <f>E105</f>
        <v>0</v>
      </c>
      <c r="F100" s="39">
        <f>F105</f>
        <v>0</v>
      </c>
      <c r="G100" s="249"/>
      <c r="H100" s="164"/>
    </row>
    <row r="101" spans="1:8" s="4" customFormat="1" ht="12.75">
      <c r="A101" s="221"/>
      <c r="B101" s="160"/>
      <c r="C101" s="84" t="s">
        <v>15</v>
      </c>
      <c r="D101" s="85">
        <v>0</v>
      </c>
      <c r="E101" s="85">
        <v>0</v>
      </c>
      <c r="F101" s="85">
        <v>0</v>
      </c>
      <c r="G101" s="249"/>
      <c r="H101" s="164"/>
    </row>
    <row r="102" spans="1:8" s="4" customFormat="1" ht="12.75">
      <c r="A102" s="222"/>
      <c r="B102" s="161"/>
      <c r="C102" s="38" t="s">
        <v>58</v>
      </c>
      <c r="D102" s="39">
        <f>D107</f>
        <v>777</v>
      </c>
      <c r="E102" s="39">
        <f>E107</f>
        <v>0</v>
      </c>
      <c r="F102" s="39">
        <f>F107</f>
        <v>0</v>
      </c>
      <c r="G102" s="250"/>
      <c r="H102" s="278"/>
    </row>
    <row r="103" spans="1:8" ht="23.25" customHeight="1">
      <c r="A103" s="145" t="s">
        <v>28</v>
      </c>
      <c r="B103" s="148" t="s">
        <v>67</v>
      </c>
      <c r="C103" s="73" t="s">
        <v>12</v>
      </c>
      <c r="D103" s="74">
        <v>0</v>
      </c>
      <c r="E103" s="74">
        <v>0</v>
      </c>
      <c r="F103" s="74">
        <v>0</v>
      </c>
      <c r="G103" s="180">
        <f>SUM(F103:F107)/SUM(D103:D107)</f>
        <v>0</v>
      </c>
      <c r="H103" s="154"/>
    </row>
    <row r="104" spans="1:8" ht="15.75" customHeight="1">
      <c r="A104" s="145"/>
      <c r="B104" s="148"/>
      <c r="C104" s="19" t="s">
        <v>13</v>
      </c>
      <c r="D104" s="20">
        <v>0</v>
      </c>
      <c r="E104" s="20">
        <v>0</v>
      </c>
      <c r="F104" s="20">
        <v>0</v>
      </c>
      <c r="G104" s="180"/>
      <c r="H104" s="154"/>
    </row>
    <row r="105" spans="1:8" ht="16.5" customHeight="1">
      <c r="A105" s="145"/>
      <c r="B105" s="148"/>
      <c r="C105" s="19" t="s">
        <v>14</v>
      </c>
      <c r="D105" s="20">
        <v>777</v>
      </c>
      <c r="E105" s="20">
        <v>0</v>
      </c>
      <c r="F105" s="20">
        <v>0</v>
      </c>
      <c r="G105" s="180"/>
      <c r="H105" s="154"/>
    </row>
    <row r="106" spans="1:8" ht="16.5" customHeight="1">
      <c r="A106" s="145"/>
      <c r="B106" s="148"/>
      <c r="C106" s="100" t="s">
        <v>15</v>
      </c>
      <c r="D106" s="101">
        <v>0</v>
      </c>
      <c r="E106" s="101">
        <v>0</v>
      </c>
      <c r="F106" s="101">
        <v>0</v>
      </c>
      <c r="G106" s="180"/>
      <c r="H106" s="154"/>
    </row>
    <row r="107" spans="1:13" ht="26.25" customHeight="1" thickBot="1">
      <c r="A107" s="146"/>
      <c r="B107" s="149"/>
      <c r="C107" s="21" t="s">
        <v>58</v>
      </c>
      <c r="D107" s="22">
        <f>SUM(D103:D106)</f>
        <v>777</v>
      </c>
      <c r="E107" s="22">
        <f>SUM(E103:E106)</f>
        <v>0</v>
      </c>
      <c r="F107" s="22">
        <f>SUM(F103:F106)</f>
        <v>0</v>
      </c>
      <c r="G107" s="236"/>
      <c r="H107" s="155"/>
      <c r="M107" s="5"/>
    </row>
    <row r="108" spans="1:8" s="4" customFormat="1" ht="12.75">
      <c r="A108" s="218" t="s">
        <v>29</v>
      </c>
      <c r="B108" s="209" t="s">
        <v>68</v>
      </c>
      <c r="C108" s="38" t="s">
        <v>13</v>
      </c>
      <c r="D108" s="39">
        <f aca="true" t="shared" si="11" ref="D108:F109">D113+D145+D205+D237+D249+D265+D273</f>
        <v>674263.0999999999</v>
      </c>
      <c r="E108" s="39">
        <f t="shared" si="11"/>
        <v>667567.7</v>
      </c>
      <c r="F108" s="39">
        <f t="shared" si="11"/>
        <v>667567.7</v>
      </c>
      <c r="G108" s="157"/>
      <c r="H108" s="164"/>
    </row>
    <row r="109" spans="1:8" s="4" customFormat="1" ht="12.75">
      <c r="A109" s="218"/>
      <c r="B109" s="209"/>
      <c r="C109" s="38" t="s">
        <v>14</v>
      </c>
      <c r="D109" s="39">
        <f t="shared" si="11"/>
        <v>474709.6</v>
      </c>
      <c r="E109" s="39">
        <f t="shared" si="11"/>
        <v>462784.60000000003</v>
      </c>
      <c r="F109" s="39">
        <f t="shared" si="11"/>
        <v>462784.60000000003</v>
      </c>
      <c r="G109" s="157"/>
      <c r="H109" s="164"/>
    </row>
    <row r="110" spans="1:8" s="4" customFormat="1" ht="12.75">
      <c r="A110" s="218"/>
      <c r="B110" s="209"/>
      <c r="C110" s="84" t="s">
        <v>15</v>
      </c>
      <c r="D110" s="85">
        <v>0</v>
      </c>
      <c r="E110" s="85">
        <v>0</v>
      </c>
      <c r="F110" s="85">
        <v>0</v>
      </c>
      <c r="G110" s="157"/>
      <c r="H110" s="164"/>
    </row>
    <row r="111" spans="1:8" s="4" customFormat="1" ht="28.5" customHeight="1" thickBot="1">
      <c r="A111" s="219"/>
      <c r="B111" s="210"/>
      <c r="C111" s="40" t="s">
        <v>58</v>
      </c>
      <c r="D111" s="41">
        <f>D108+D109+D110</f>
        <v>1148972.6999999997</v>
      </c>
      <c r="E111" s="41">
        <f>E108+E109+E110</f>
        <v>1130352.3</v>
      </c>
      <c r="F111" s="41">
        <f>F108+F109+F110</f>
        <v>1130352.3</v>
      </c>
      <c r="G111" s="162"/>
      <c r="H111" s="165"/>
    </row>
    <row r="112" spans="1:8" ht="23.25" customHeight="1">
      <c r="A112" s="218" t="s">
        <v>30</v>
      </c>
      <c r="B112" s="279" t="s">
        <v>69</v>
      </c>
      <c r="C112" s="86" t="s">
        <v>12</v>
      </c>
      <c r="D112" s="105">
        <v>0</v>
      </c>
      <c r="E112" s="105">
        <v>0</v>
      </c>
      <c r="F112" s="105">
        <v>0</v>
      </c>
      <c r="G112" s="156">
        <f>SUM(F112:F116)/SUM(D112:D116)</f>
        <v>0.9944488119074794</v>
      </c>
      <c r="H112" s="254"/>
    </row>
    <row r="113" spans="1:8" ht="15.75" customHeight="1">
      <c r="A113" s="218"/>
      <c r="B113" s="279"/>
      <c r="C113" s="38" t="s">
        <v>13</v>
      </c>
      <c r="D113" s="106">
        <f aca="true" t="shared" si="12" ref="D113:F114">D117+D121+D125+D129+D133+D137+D141</f>
        <v>256782.19999999998</v>
      </c>
      <c r="E113" s="106">
        <f t="shared" si="12"/>
        <v>254878</v>
      </c>
      <c r="F113" s="106">
        <f t="shared" si="12"/>
        <v>254878</v>
      </c>
      <c r="G113" s="157"/>
      <c r="H113" s="255"/>
    </row>
    <row r="114" spans="1:8" ht="16.5" customHeight="1">
      <c r="A114" s="218"/>
      <c r="B114" s="279"/>
      <c r="C114" s="38" t="s">
        <v>14</v>
      </c>
      <c r="D114" s="106">
        <f t="shared" si="12"/>
        <v>125081.99999999999</v>
      </c>
      <c r="E114" s="106">
        <f t="shared" si="12"/>
        <v>124866.4</v>
      </c>
      <c r="F114" s="106">
        <f t="shared" si="12"/>
        <v>124866.4</v>
      </c>
      <c r="G114" s="157"/>
      <c r="H114" s="255"/>
    </row>
    <row r="115" spans="1:8" ht="16.5" customHeight="1">
      <c r="A115" s="218"/>
      <c r="B115" s="279"/>
      <c r="C115" s="84" t="s">
        <v>15</v>
      </c>
      <c r="D115" s="107"/>
      <c r="E115" s="107"/>
      <c r="F115" s="107"/>
      <c r="G115" s="157"/>
      <c r="H115" s="255"/>
    </row>
    <row r="116" spans="1:8" ht="15" customHeight="1" thickBot="1">
      <c r="A116" s="219"/>
      <c r="B116" s="280"/>
      <c r="C116" s="40" t="s">
        <v>58</v>
      </c>
      <c r="D116" s="108">
        <f>D113+D114+D115</f>
        <v>381864.19999999995</v>
      </c>
      <c r="E116" s="108">
        <f>E113+E114+E115</f>
        <v>379744.4</v>
      </c>
      <c r="F116" s="108">
        <f>F113+F114+F115</f>
        <v>379744.4</v>
      </c>
      <c r="G116" s="162"/>
      <c r="H116" s="256"/>
    </row>
    <row r="117" spans="1:8" s="25" customFormat="1" ht="15.75" customHeight="1">
      <c r="A117" s="144" t="s">
        <v>31</v>
      </c>
      <c r="B117" s="284" t="s">
        <v>70</v>
      </c>
      <c r="C117" s="109" t="s">
        <v>13</v>
      </c>
      <c r="D117" s="110">
        <v>0</v>
      </c>
      <c r="E117" s="110">
        <v>0</v>
      </c>
      <c r="F117" s="110">
        <v>0</v>
      </c>
      <c r="G117" s="265">
        <f>F120/D120</f>
        <v>0.9983444657090784</v>
      </c>
      <c r="H117" s="281"/>
    </row>
    <row r="118" spans="1:8" s="26" customFormat="1" ht="15.75" customHeight="1">
      <c r="A118" s="145"/>
      <c r="B118" s="284"/>
      <c r="C118" s="81" t="s">
        <v>14</v>
      </c>
      <c r="D118" s="111">
        <v>102987.9</v>
      </c>
      <c r="E118" s="111">
        <v>102817.4</v>
      </c>
      <c r="F118" s="111">
        <v>102817.4</v>
      </c>
      <c r="G118" s="266"/>
      <c r="H118" s="282"/>
    </row>
    <row r="119" spans="1:8" s="26" customFormat="1" ht="15.75" customHeight="1">
      <c r="A119" s="145"/>
      <c r="B119" s="284"/>
      <c r="C119" s="81" t="s">
        <v>15</v>
      </c>
      <c r="D119" s="111">
        <v>0</v>
      </c>
      <c r="E119" s="111">
        <v>0</v>
      </c>
      <c r="F119" s="111">
        <v>0</v>
      </c>
      <c r="G119" s="266"/>
      <c r="H119" s="282"/>
    </row>
    <row r="120" spans="1:8" s="26" customFormat="1" ht="15.75" customHeight="1" thickBot="1">
      <c r="A120" s="146"/>
      <c r="B120" s="285"/>
      <c r="C120" s="112" t="s">
        <v>58</v>
      </c>
      <c r="D120" s="113">
        <f>SUM(D117:D119)</f>
        <v>102987.9</v>
      </c>
      <c r="E120" s="113">
        <f>SUM(E117:E119)</f>
        <v>102817.4</v>
      </c>
      <c r="F120" s="113">
        <f>SUM(F117:F119)</f>
        <v>102817.4</v>
      </c>
      <c r="G120" s="267"/>
      <c r="H120" s="283"/>
    </row>
    <row r="121" spans="1:8" s="26" customFormat="1" ht="15.75" customHeight="1">
      <c r="A121" s="144" t="s">
        <v>32</v>
      </c>
      <c r="B121" s="284" t="s">
        <v>71</v>
      </c>
      <c r="C121" s="109" t="s">
        <v>13</v>
      </c>
      <c r="D121" s="110">
        <v>0</v>
      </c>
      <c r="E121" s="110">
        <v>0</v>
      </c>
      <c r="F121" s="110">
        <v>0</v>
      </c>
      <c r="G121" s="265">
        <f>F124/D124</f>
        <v>0.9998083879349826</v>
      </c>
      <c r="H121" s="281"/>
    </row>
    <row r="122" spans="1:8" s="26" customFormat="1" ht="15.75" customHeight="1">
      <c r="A122" s="145"/>
      <c r="B122" s="284"/>
      <c r="C122" s="81" t="s">
        <v>14</v>
      </c>
      <c r="D122" s="111">
        <v>21397.4</v>
      </c>
      <c r="E122" s="111">
        <v>21393.3</v>
      </c>
      <c r="F122" s="111">
        <v>21393.3</v>
      </c>
      <c r="G122" s="266"/>
      <c r="H122" s="282"/>
    </row>
    <row r="123" spans="1:8" s="26" customFormat="1" ht="15.75" customHeight="1">
      <c r="A123" s="145"/>
      <c r="B123" s="284"/>
      <c r="C123" s="81" t="s">
        <v>15</v>
      </c>
      <c r="D123" s="111">
        <v>0</v>
      </c>
      <c r="E123" s="111">
        <v>0</v>
      </c>
      <c r="F123" s="111">
        <v>0</v>
      </c>
      <c r="G123" s="266"/>
      <c r="H123" s="282"/>
    </row>
    <row r="124" spans="1:8" s="26" customFormat="1" ht="15.75" customHeight="1" thickBot="1">
      <c r="A124" s="146"/>
      <c r="B124" s="285"/>
      <c r="C124" s="112" t="s">
        <v>58</v>
      </c>
      <c r="D124" s="113">
        <f>SUM(D121:D123)</f>
        <v>21397.4</v>
      </c>
      <c r="E124" s="113">
        <f>SUM(E121:E123)</f>
        <v>21393.3</v>
      </c>
      <c r="F124" s="113">
        <f>SUM(F121:F123)</f>
        <v>21393.3</v>
      </c>
      <c r="G124" s="267"/>
      <c r="H124" s="283"/>
    </row>
    <row r="125" spans="1:8" s="26" customFormat="1" ht="15.75" customHeight="1">
      <c r="A125" s="144" t="s">
        <v>33</v>
      </c>
      <c r="B125" s="284" t="s">
        <v>72</v>
      </c>
      <c r="C125" s="109" t="s">
        <v>13</v>
      </c>
      <c r="D125" s="110">
        <v>0</v>
      </c>
      <c r="E125" s="110">
        <v>0</v>
      </c>
      <c r="F125" s="110">
        <v>0</v>
      </c>
      <c r="G125" s="265">
        <f>F128/D128</f>
        <v>0.5509309967141293</v>
      </c>
      <c r="H125" s="286"/>
    </row>
    <row r="126" spans="1:8" s="26" customFormat="1" ht="15.75" customHeight="1">
      <c r="A126" s="145"/>
      <c r="B126" s="284"/>
      <c r="C126" s="81" t="s">
        <v>14</v>
      </c>
      <c r="D126" s="111">
        <v>91.3</v>
      </c>
      <c r="E126" s="111">
        <v>50.3</v>
      </c>
      <c r="F126" s="111">
        <v>50.3</v>
      </c>
      <c r="G126" s="266"/>
      <c r="H126" s="287"/>
    </row>
    <row r="127" spans="1:8" s="26" customFormat="1" ht="15.75" customHeight="1">
      <c r="A127" s="145"/>
      <c r="B127" s="284"/>
      <c r="C127" s="81" t="s">
        <v>15</v>
      </c>
      <c r="D127" s="111">
        <v>0</v>
      </c>
      <c r="E127" s="111">
        <v>0</v>
      </c>
      <c r="F127" s="111">
        <v>0</v>
      </c>
      <c r="G127" s="266"/>
      <c r="H127" s="287"/>
    </row>
    <row r="128" spans="1:8" s="26" customFormat="1" ht="15.75" customHeight="1" thickBot="1">
      <c r="A128" s="146"/>
      <c r="B128" s="285"/>
      <c r="C128" s="112" t="s">
        <v>58</v>
      </c>
      <c r="D128" s="113">
        <f>SUM(D125:D127)</f>
        <v>91.3</v>
      </c>
      <c r="E128" s="113">
        <f>SUM(E125:E127)</f>
        <v>50.3</v>
      </c>
      <c r="F128" s="113">
        <f>SUM(F125:F127)</f>
        <v>50.3</v>
      </c>
      <c r="G128" s="267"/>
      <c r="H128" s="288"/>
    </row>
    <row r="129" spans="1:8" s="26" customFormat="1" ht="15.75" customHeight="1">
      <c r="A129" s="144" t="s">
        <v>34</v>
      </c>
      <c r="B129" s="289" t="s">
        <v>73</v>
      </c>
      <c r="C129" s="109" t="s">
        <v>13</v>
      </c>
      <c r="D129" s="110">
        <v>9470.7</v>
      </c>
      <c r="E129" s="110">
        <v>9470.7</v>
      </c>
      <c r="F129" s="110">
        <v>9470.7</v>
      </c>
      <c r="G129" s="265">
        <f>F132/D132</f>
        <v>1</v>
      </c>
      <c r="H129" s="281"/>
    </row>
    <row r="130" spans="1:8" s="26" customFormat="1" ht="15.75" customHeight="1">
      <c r="A130" s="145"/>
      <c r="B130" s="289"/>
      <c r="C130" s="81" t="s">
        <v>14</v>
      </c>
      <c r="D130" s="111">
        <v>498.4</v>
      </c>
      <c r="E130" s="111">
        <v>498.4</v>
      </c>
      <c r="F130" s="111">
        <v>498.4</v>
      </c>
      <c r="G130" s="266"/>
      <c r="H130" s="282"/>
    </row>
    <row r="131" spans="1:8" s="26" customFormat="1" ht="15.75" customHeight="1">
      <c r="A131" s="145"/>
      <c r="B131" s="289"/>
      <c r="C131" s="81" t="s">
        <v>15</v>
      </c>
      <c r="D131" s="111">
        <v>0</v>
      </c>
      <c r="E131" s="111">
        <v>0</v>
      </c>
      <c r="F131" s="111">
        <v>0</v>
      </c>
      <c r="G131" s="266"/>
      <c r="H131" s="282"/>
    </row>
    <row r="132" spans="1:8" s="26" customFormat="1" ht="25.5" customHeight="1" thickBot="1">
      <c r="A132" s="146"/>
      <c r="B132" s="290"/>
      <c r="C132" s="112" t="s">
        <v>58</v>
      </c>
      <c r="D132" s="113">
        <f>SUM(D129:D131)</f>
        <v>9969.1</v>
      </c>
      <c r="E132" s="113">
        <f>SUM(E129:E131)</f>
        <v>9969.1</v>
      </c>
      <c r="F132" s="113">
        <f>SUM(F129:F131)</f>
        <v>9969.1</v>
      </c>
      <c r="G132" s="267"/>
      <c r="H132" s="283"/>
    </row>
    <row r="133" spans="1:8" s="24" customFormat="1" ht="45.75" customHeight="1">
      <c r="A133" s="144" t="s">
        <v>42</v>
      </c>
      <c r="B133" s="284" t="s">
        <v>74</v>
      </c>
      <c r="C133" s="109" t="s">
        <v>13</v>
      </c>
      <c r="D133" s="110">
        <v>236274.8</v>
      </c>
      <c r="E133" s="110">
        <v>236274.8</v>
      </c>
      <c r="F133" s="110">
        <v>236274.8</v>
      </c>
      <c r="G133" s="265">
        <f>F136/D136</f>
        <v>1</v>
      </c>
      <c r="H133" s="281"/>
    </row>
    <row r="134" spans="1:8" s="24" customFormat="1" ht="22.5" customHeight="1">
      <c r="A134" s="145"/>
      <c r="B134" s="284"/>
      <c r="C134" s="81" t="s">
        <v>14</v>
      </c>
      <c r="D134" s="111">
        <v>0</v>
      </c>
      <c r="E134" s="111">
        <v>0</v>
      </c>
      <c r="F134" s="111">
        <v>0</v>
      </c>
      <c r="G134" s="266"/>
      <c r="H134" s="282"/>
    </row>
    <row r="135" spans="1:8" s="24" customFormat="1" ht="46.5" customHeight="1">
      <c r="A135" s="145"/>
      <c r="B135" s="284"/>
      <c r="C135" s="81" t="s">
        <v>15</v>
      </c>
      <c r="D135" s="111">
        <v>0</v>
      </c>
      <c r="E135" s="111">
        <v>0</v>
      </c>
      <c r="F135" s="111">
        <v>0</v>
      </c>
      <c r="G135" s="266"/>
      <c r="H135" s="282"/>
    </row>
    <row r="136" spans="1:8" s="24" customFormat="1" ht="22.5" customHeight="1" thickBot="1">
      <c r="A136" s="146"/>
      <c r="B136" s="285"/>
      <c r="C136" s="112" t="s">
        <v>58</v>
      </c>
      <c r="D136" s="113">
        <f>SUM(D133:D135)</f>
        <v>236274.8</v>
      </c>
      <c r="E136" s="113">
        <f>SUM(E133:E135)</f>
        <v>236274.8</v>
      </c>
      <c r="F136" s="113">
        <f>SUM(F133:F135)</f>
        <v>236274.8</v>
      </c>
      <c r="G136" s="267"/>
      <c r="H136" s="283"/>
    </row>
    <row r="137" spans="1:8" s="25" customFormat="1" ht="19.5" customHeight="1">
      <c r="A137" s="144" t="s">
        <v>35</v>
      </c>
      <c r="B137" s="284" t="s">
        <v>75</v>
      </c>
      <c r="C137" s="109" t="s">
        <v>13</v>
      </c>
      <c r="D137" s="110">
        <v>10170.8</v>
      </c>
      <c r="E137" s="110">
        <v>8266.6</v>
      </c>
      <c r="F137" s="110">
        <v>8266.6</v>
      </c>
      <c r="G137" s="265">
        <f>F140/D140</f>
        <v>0.8127777559287372</v>
      </c>
      <c r="H137" s="281"/>
    </row>
    <row r="138" spans="1:8" s="24" customFormat="1" ht="19.5" customHeight="1">
      <c r="A138" s="145"/>
      <c r="B138" s="284"/>
      <c r="C138" s="81" t="s">
        <v>14</v>
      </c>
      <c r="D138" s="111">
        <v>0</v>
      </c>
      <c r="E138" s="111">
        <v>0</v>
      </c>
      <c r="F138" s="111">
        <v>0</v>
      </c>
      <c r="G138" s="266"/>
      <c r="H138" s="282"/>
    </row>
    <row r="139" spans="1:8" s="24" customFormat="1" ht="19.5" customHeight="1">
      <c r="A139" s="145"/>
      <c r="B139" s="284"/>
      <c r="C139" s="81" t="s">
        <v>15</v>
      </c>
      <c r="D139" s="111">
        <v>0</v>
      </c>
      <c r="E139" s="111">
        <v>0</v>
      </c>
      <c r="F139" s="111">
        <v>0</v>
      </c>
      <c r="G139" s="266"/>
      <c r="H139" s="282"/>
    </row>
    <row r="140" spans="1:8" ht="19.5" customHeight="1" thickBot="1">
      <c r="A140" s="146"/>
      <c r="B140" s="285"/>
      <c r="C140" s="112" t="s">
        <v>58</v>
      </c>
      <c r="D140" s="113">
        <f>SUM(D137:D139)</f>
        <v>10170.8</v>
      </c>
      <c r="E140" s="113">
        <f>SUM(E137:E139)</f>
        <v>8266.6</v>
      </c>
      <c r="F140" s="113">
        <f>SUM(F137:F139)</f>
        <v>8266.6</v>
      </c>
      <c r="G140" s="267"/>
      <c r="H140" s="283"/>
    </row>
    <row r="141" spans="1:8" s="25" customFormat="1" ht="15.75" customHeight="1">
      <c r="A141" s="144" t="s">
        <v>36</v>
      </c>
      <c r="B141" s="284" t="s">
        <v>76</v>
      </c>
      <c r="C141" s="109" t="s">
        <v>13</v>
      </c>
      <c r="D141" s="110">
        <v>865.9</v>
      </c>
      <c r="E141" s="110">
        <v>865.9</v>
      </c>
      <c r="F141" s="110">
        <v>865.9</v>
      </c>
      <c r="G141" s="265">
        <f>F144/D144</f>
        <v>1</v>
      </c>
      <c r="H141" s="281"/>
    </row>
    <row r="142" spans="1:8" s="24" customFormat="1" ht="15.75" customHeight="1">
      <c r="A142" s="145"/>
      <c r="B142" s="284"/>
      <c r="C142" s="81" t="s">
        <v>14</v>
      </c>
      <c r="D142" s="111">
        <v>107</v>
      </c>
      <c r="E142" s="111">
        <v>107</v>
      </c>
      <c r="F142" s="111">
        <v>107</v>
      </c>
      <c r="G142" s="266"/>
      <c r="H142" s="282"/>
    </row>
    <row r="143" spans="1:8" s="24" customFormat="1" ht="15.75" customHeight="1">
      <c r="A143" s="145"/>
      <c r="B143" s="284"/>
      <c r="C143" s="81" t="s">
        <v>15</v>
      </c>
      <c r="D143" s="111">
        <v>0</v>
      </c>
      <c r="E143" s="111">
        <v>0</v>
      </c>
      <c r="F143" s="111">
        <v>0</v>
      </c>
      <c r="G143" s="266"/>
      <c r="H143" s="282"/>
    </row>
    <row r="144" spans="1:8" ht="16.5" customHeight="1" thickBot="1">
      <c r="A144" s="146"/>
      <c r="B144" s="285"/>
      <c r="C144" s="112" t="s">
        <v>58</v>
      </c>
      <c r="D144" s="113">
        <f>SUM(D141:D143)</f>
        <v>972.9</v>
      </c>
      <c r="E144" s="113">
        <f>SUM(E141:E143)</f>
        <v>972.9</v>
      </c>
      <c r="F144" s="113">
        <f>SUM(F141:F143)</f>
        <v>972.9</v>
      </c>
      <c r="G144" s="267"/>
      <c r="H144" s="283"/>
    </row>
    <row r="145" spans="1:8" s="27" customFormat="1" ht="15.75" customHeight="1">
      <c r="A145" s="217" t="s">
        <v>37</v>
      </c>
      <c r="B145" s="279" t="s">
        <v>77</v>
      </c>
      <c r="C145" s="114" t="s">
        <v>13</v>
      </c>
      <c r="D145" s="115">
        <f aca="true" t="shared" si="13" ref="D145:F147">D149+D153+D157+D161+D165+D169+D173+D177+D181+D185+D189+D197+D193+D201</f>
        <v>411462.3</v>
      </c>
      <c r="E145" s="115">
        <f t="shared" si="13"/>
        <v>406671.10000000003</v>
      </c>
      <c r="F145" s="115">
        <f t="shared" si="13"/>
        <v>406671.10000000003</v>
      </c>
      <c r="G145" s="291">
        <f>F148/D148</f>
        <v>0.9772825489881325</v>
      </c>
      <c r="H145" s="294"/>
    </row>
    <row r="146" spans="1:8" ht="15.75" customHeight="1">
      <c r="A146" s="218"/>
      <c r="B146" s="279"/>
      <c r="C146" s="82" t="s">
        <v>14</v>
      </c>
      <c r="D146" s="115">
        <f t="shared" si="13"/>
        <v>167264.6</v>
      </c>
      <c r="E146" s="115">
        <f t="shared" si="13"/>
        <v>158908.6</v>
      </c>
      <c r="F146" s="115">
        <f t="shared" si="13"/>
        <v>158908.6</v>
      </c>
      <c r="G146" s="292"/>
      <c r="H146" s="295"/>
    </row>
    <row r="147" spans="1:8" ht="15.75" customHeight="1">
      <c r="A147" s="218"/>
      <c r="B147" s="279"/>
      <c r="C147" s="82" t="s">
        <v>66</v>
      </c>
      <c r="D147" s="115">
        <f t="shared" si="13"/>
        <v>0</v>
      </c>
      <c r="E147" s="115">
        <f t="shared" si="13"/>
        <v>0</v>
      </c>
      <c r="F147" s="115">
        <f t="shared" si="13"/>
        <v>0</v>
      </c>
      <c r="G147" s="292"/>
      <c r="H147" s="295"/>
    </row>
    <row r="148" spans="1:8" ht="15.75" customHeight="1" thickBot="1">
      <c r="A148" s="219"/>
      <c r="B148" s="280"/>
      <c r="C148" s="116" t="s">
        <v>58</v>
      </c>
      <c r="D148" s="117">
        <f>SUM(D145:D147)</f>
        <v>578726.9</v>
      </c>
      <c r="E148" s="117">
        <f>SUM(E145:E147)</f>
        <v>565579.7000000001</v>
      </c>
      <c r="F148" s="117">
        <f>SUM(F145:F147)</f>
        <v>565579.7000000001</v>
      </c>
      <c r="G148" s="293"/>
      <c r="H148" s="296"/>
    </row>
    <row r="149" spans="1:8" s="28" customFormat="1" ht="15.75" customHeight="1">
      <c r="A149" s="144" t="s">
        <v>38</v>
      </c>
      <c r="B149" s="284" t="s">
        <v>78</v>
      </c>
      <c r="C149" s="109" t="s">
        <v>13</v>
      </c>
      <c r="D149" s="110">
        <v>0</v>
      </c>
      <c r="E149" s="110">
        <v>0</v>
      </c>
      <c r="F149" s="110">
        <v>0</v>
      </c>
      <c r="G149" s="265">
        <f>F152/D152</f>
        <v>0.9884998120065172</v>
      </c>
      <c r="H149" s="281"/>
    </row>
    <row r="150" spans="1:8" s="24" customFormat="1" ht="15.75" customHeight="1">
      <c r="A150" s="145"/>
      <c r="B150" s="284"/>
      <c r="C150" s="81" t="s">
        <v>14</v>
      </c>
      <c r="D150" s="111">
        <v>99737.5</v>
      </c>
      <c r="E150" s="111">
        <v>98590.5</v>
      </c>
      <c r="F150" s="111">
        <v>98590.5</v>
      </c>
      <c r="G150" s="266"/>
      <c r="H150" s="282"/>
    </row>
    <row r="151" spans="1:8" s="24" customFormat="1" ht="15.75" customHeight="1">
      <c r="A151" s="145"/>
      <c r="B151" s="284"/>
      <c r="C151" s="81" t="s">
        <v>15</v>
      </c>
      <c r="D151" s="111">
        <v>0</v>
      </c>
      <c r="E151" s="111">
        <v>0</v>
      </c>
      <c r="F151" s="111"/>
      <c r="G151" s="266"/>
      <c r="H151" s="282"/>
    </row>
    <row r="152" spans="1:8" s="24" customFormat="1" ht="15.75" customHeight="1" thickBot="1">
      <c r="A152" s="146"/>
      <c r="B152" s="285"/>
      <c r="C152" s="112" t="s">
        <v>58</v>
      </c>
      <c r="D152" s="113">
        <f>SUM(D149:D151)</f>
        <v>99737.5</v>
      </c>
      <c r="E152" s="113">
        <f>SUM(E149:E151)</f>
        <v>98590.5</v>
      </c>
      <c r="F152" s="113">
        <f>SUM(F149:F151)</f>
        <v>98590.5</v>
      </c>
      <c r="G152" s="267"/>
      <c r="H152" s="283"/>
    </row>
    <row r="153" spans="1:8" s="24" customFormat="1" ht="15.75" customHeight="1">
      <c r="A153" s="144" t="s">
        <v>39</v>
      </c>
      <c r="B153" s="297" t="s">
        <v>79</v>
      </c>
      <c r="C153" s="109" t="s">
        <v>13</v>
      </c>
      <c r="D153" s="110">
        <v>0</v>
      </c>
      <c r="E153" s="110">
        <v>0</v>
      </c>
      <c r="F153" s="110">
        <v>0</v>
      </c>
      <c r="G153" s="265">
        <f>F156/D156</f>
        <v>0.9089721283060151</v>
      </c>
      <c r="H153" s="281"/>
    </row>
    <row r="154" spans="1:8" s="24" customFormat="1" ht="15.75" customHeight="1">
      <c r="A154" s="145"/>
      <c r="B154" s="297"/>
      <c r="C154" s="81" t="s">
        <v>14</v>
      </c>
      <c r="D154" s="111">
        <v>60692.4</v>
      </c>
      <c r="E154" s="111">
        <v>55167.7</v>
      </c>
      <c r="F154" s="111">
        <v>55167.7</v>
      </c>
      <c r="G154" s="266"/>
      <c r="H154" s="282"/>
    </row>
    <row r="155" spans="1:8" s="24" customFormat="1" ht="15.75" customHeight="1">
      <c r="A155" s="145"/>
      <c r="B155" s="297"/>
      <c r="C155" s="81" t="s">
        <v>15</v>
      </c>
      <c r="D155" s="111">
        <v>0</v>
      </c>
      <c r="E155" s="111">
        <v>0</v>
      </c>
      <c r="F155" s="111">
        <v>0</v>
      </c>
      <c r="G155" s="266"/>
      <c r="H155" s="282"/>
    </row>
    <row r="156" spans="1:8" s="24" customFormat="1" ht="15.75" customHeight="1" thickBot="1">
      <c r="A156" s="146"/>
      <c r="B156" s="298"/>
      <c r="C156" s="112" t="s">
        <v>58</v>
      </c>
      <c r="D156" s="113">
        <f>SUM(D153:D155)</f>
        <v>60692.4</v>
      </c>
      <c r="E156" s="113">
        <f>SUM(E153:E155)</f>
        <v>55167.7</v>
      </c>
      <c r="F156" s="113">
        <f>SUM(F153:F155)</f>
        <v>55167.7</v>
      </c>
      <c r="G156" s="267"/>
      <c r="H156" s="283"/>
    </row>
    <row r="157" spans="1:8" ht="15.75" customHeight="1">
      <c r="A157" s="144" t="s">
        <v>44</v>
      </c>
      <c r="B157" s="284" t="s">
        <v>80</v>
      </c>
      <c r="C157" s="109" t="s">
        <v>13</v>
      </c>
      <c r="D157" s="110">
        <v>0</v>
      </c>
      <c r="E157" s="110">
        <v>0</v>
      </c>
      <c r="F157" s="110">
        <v>0</v>
      </c>
      <c r="G157" s="265">
        <f>F160/D160</f>
        <v>0.8724692377245745</v>
      </c>
      <c r="H157" s="281"/>
    </row>
    <row r="158" spans="1:8" s="24" customFormat="1" ht="15.75" customHeight="1">
      <c r="A158" s="145"/>
      <c r="B158" s="284"/>
      <c r="C158" s="81" t="s">
        <v>14</v>
      </c>
      <c r="D158" s="111">
        <v>2543.7</v>
      </c>
      <c r="E158" s="111">
        <v>2219.3</v>
      </c>
      <c r="F158" s="111">
        <v>2219.3</v>
      </c>
      <c r="G158" s="266"/>
      <c r="H158" s="282"/>
    </row>
    <row r="159" spans="1:8" s="24" customFormat="1" ht="15.75" customHeight="1">
      <c r="A159" s="145"/>
      <c r="B159" s="284"/>
      <c r="C159" s="81" t="s">
        <v>15</v>
      </c>
      <c r="D159" s="111">
        <v>0</v>
      </c>
      <c r="E159" s="111">
        <v>0</v>
      </c>
      <c r="F159" s="111">
        <v>0</v>
      </c>
      <c r="G159" s="266"/>
      <c r="H159" s="282"/>
    </row>
    <row r="160" spans="1:8" s="24" customFormat="1" ht="15.75" customHeight="1" thickBot="1">
      <c r="A160" s="146"/>
      <c r="B160" s="285"/>
      <c r="C160" s="112" t="s">
        <v>58</v>
      </c>
      <c r="D160" s="113">
        <f>SUM(D157:D159)</f>
        <v>2543.7</v>
      </c>
      <c r="E160" s="113">
        <f>SUM(E157:E159)</f>
        <v>2219.3</v>
      </c>
      <c r="F160" s="113">
        <f>SUM(F157:F159)</f>
        <v>2219.3</v>
      </c>
      <c r="G160" s="267"/>
      <c r="H160" s="283"/>
    </row>
    <row r="161" spans="1:8" s="25" customFormat="1" ht="15.75" customHeight="1">
      <c r="A161" s="144" t="s">
        <v>45</v>
      </c>
      <c r="B161" s="284" t="s">
        <v>81</v>
      </c>
      <c r="C161" s="109" t="s">
        <v>13</v>
      </c>
      <c r="D161" s="110">
        <v>0</v>
      </c>
      <c r="E161" s="110">
        <v>0</v>
      </c>
      <c r="F161" s="110">
        <v>0</v>
      </c>
      <c r="G161" s="265">
        <f>F164/D164</f>
        <v>0.5276339829476249</v>
      </c>
      <c r="H161" s="281"/>
    </row>
    <row r="162" spans="1:8" s="24" customFormat="1" ht="15.75" customHeight="1">
      <c r="A162" s="145"/>
      <c r="B162" s="284"/>
      <c r="C162" s="81" t="s">
        <v>14</v>
      </c>
      <c r="D162" s="111">
        <v>2627.2</v>
      </c>
      <c r="E162" s="111">
        <v>1386.2</v>
      </c>
      <c r="F162" s="111">
        <v>1386.2</v>
      </c>
      <c r="G162" s="266"/>
      <c r="H162" s="282"/>
    </row>
    <row r="163" spans="1:8" s="24" customFormat="1" ht="15.75" customHeight="1">
      <c r="A163" s="145"/>
      <c r="B163" s="284"/>
      <c r="C163" s="81" t="s">
        <v>15</v>
      </c>
      <c r="D163" s="111">
        <v>0</v>
      </c>
      <c r="E163" s="111">
        <v>0</v>
      </c>
      <c r="F163" s="111">
        <v>0</v>
      </c>
      <c r="G163" s="266"/>
      <c r="H163" s="282"/>
    </row>
    <row r="164" spans="1:8" s="24" customFormat="1" ht="15.75" customHeight="1" thickBot="1">
      <c r="A164" s="146"/>
      <c r="B164" s="285"/>
      <c r="C164" s="112" t="s">
        <v>58</v>
      </c>
      <c r="D164" s="113">
        <f>SUM(D161:D163)</f>
        <v>2627.2</v>
      </c>
      <c r="E164" s="113">
        <f>SUM(E161:E163)</f>
        <v>1386.2</v>
      </c>
      <c r="F164" s="113">
        <f>SUM(F161:F163)</f>
        <v>1386.2</v>
      </c>
      <c r="G164" s="267"/>
      <c r="H164" s="283"/>
    </row>
    <row r="165" spans="1:8" ht="15.75" customHeight="1">
      <c r="A165" s="144" t="s">
        <v>46</v>
      </c>
      <c r="B165" s="284" t="s">
        <v>82</v>
      </c>
      <c r="C165" s="109" t="s">
        <v>13</v>
      </c>
      <c r="D165" s="110">
        <v>0</v>
      </c>
      <c r="E165" s="110">
        <v>0</v>
      </c>
      <c r="F165" s="110">
        <v>0</v>
      </c>
      <c r="G165" s="265">
        <f>F168/D168</f>
        <v>0.8701397990388816</v>
      </c>
      <c r="H165" s="281"/>
    </row>
    <row r="166" spans="1:8" ht="15.75" customHeight="1">
      <c r="A166" s="145"/>
      <c r="B166" s="284"/>
      <c r="C166" s="81" t="s">
        <v>14</v>
      </c>
      <c r="D166" s="111">
        <v>915.6</v>
      </c>
      <c r="E166" s="111">
        <v>796.7</v>
      </c>
      <c r="F166" s="111">
        <v>796.7</v>
      </c>
      <c r="G166" s="266"/>
      <c r="H166" s="282"/>
    </row>
    <row r="167" spans="1:8" ht="15.75" customHeight="1">
      <c r="A167" s="145"/>
      <c r="B167" s="284"/>
      <c r="C167" s="81" t="s">
        <v>15</v>
      </c>
      <c r="D167" s="111">
        <v>0</v>
      </c>
      <c r="E167" s="111">
        <v>0</v>
      </c>
      <c r="F167" s="111">
        <v>0</v>
      </c>
      <c r="G167" s="266"/>
      <c r="H167" s="282"/>
    </row>
    <row r="168" spans="1:8" ht="15.75" customHeight="1" thickBot="1">
      <c r="A168" s="146"/>
      <c r="B168" s="285"/>
      <c r="C168" s="112" t="s">
        <v>58</v>
      </c>
      <c r="D168" s="113">
        <f>SUM(D165:D167)</f>
        <v>915.6</v>
      </c>
      <c r="E168" s="113">
        <f>SUM(E165:E167)</f>
        <v>796.7</v>
      </c>
      <c r="F168" s="113">
        <f>SUM(F165:F167)</f>
        <v>796.7</v>
      </c>
      <c r="G168" s="267"/>
      <c r="H168" s="283"/>
    </row>
    <row r="169" spans="1:8" s="25" customFormat="1" ht="21.75" customHeight="1">
      <c r="A169" s="144" t="s">
        <v>47</v>
      </c>
      <c r="B169" s="284" t="s">
        <v>83</v>
      </c>
      <c r="C169" s="109" t="s">
        <v>13</v>
      </c>
      <c r="D169" s="110">
        <v>14967.1</v>
      </c>
      <c r="E169" s="110">
        <v>14967.1</v>
      </c>
      <c r="F169" s="110">
        <v>14967.1</v>
      </c>
      <c r="G169" s="265">
        <f>F172/D172</f>
        <v>1</v>
      </c>
      <c r="H169" s="281"/>
    </row>
    <row r="170" spans="1:8" s="24" customFormat="1" ht="21.75" customHeight="1">
      <c r="A170" s="145"/>
      <c r="B170" s="284"/>
      <c r="C170" s="81" t="s">
        <v>14</v>
      </c>
      <c r="D170" s="111">
        <v>0</v>
      </c>
      <c r="E170" s="111">
        <v>0</v>
      </c>
      <c r="F170" s="111">
        <v>0</v>
      </c>
      <c r="G170" s="266"/>
      <c r="H170" s="282"/>
    </row>
    <row r="171" spans="1:8" s="24" customFormat="1" ht="21.75" customHeight="1">
      <c r="A171" s="145"/>
      <c r="B171" s="284"/>
      <c r="C171" s="81" t="s">
        <v>15</v>
      </c>
      <c r="D171" s="111">
        <v>0</v>
      </c>
      <c r="E171" s="111">
        <v>0</v>
      </c>
      <c r="F171" s="111">
        <v>0</v>
      </c>
      <c r="G171" s="266"/>
      <c r="H171" s="282"/>
    </row>
    <row r="172" spans="1:8" s="24" customFormat="1" ht="21.75" customHeight="1" thickBot="1">
      <c r="A172" s="146"/>
      <c r="B172" s="285"/>
      <c r="C172" s="112" t="s">
        <v>58</v>
      </c>
      <c r="D172" s="113">
        <f>SUM(D169:D171)</f>
        <v>14967.1</v>
      </c>
      <c r="E172" s="113">
        <f>SUM(E169:E171)</f>
        <v>14967.1</v>
      </c>
      <c r="F172" s="113">
        <f>SUM(F169:F171)</f>
        <v>14967.1</v>
      </c>
      <c r="G172" s="267"/>
      <c r="H172" s="283"/>
    </row>
    <row r="173" spans="1:8" s="24" customFormat="1" ht="36.75" customHeight="1">
      <c r="A173" s="144" t="s">
        <v>48</v>
      </c>
      <c r="B173" s="289" t="s">
        <v>84</v>
      </c>
      <c r="C173" s="109" t="s">
        <v>13</v>
      </c>
      <c r="D173" s="110">
        <v>340611</v>
      </c>
      <c r="E173" s="110">
        <v>340611</v>
      </c>
      <c r="F173" s="110">
        <v>340611</v>
      </c>
      <c r="G173" s="265">
        <f>F176/D176</f>
        <v>1</v>
      </c>
      <c r="H173" s="281"/>
    </row>
    <row r="174" spans="1:8" s="24" customFormat="1" ht="22.5" customHeight="1">
      <c r="A174" s="145"/>
      <c r="B174" s="289"/>
      <c r="C174" s="81" t="s">
        <v>14</v>
      </c>
      <c r="D174" s="111">
        <v>0</v>
      </c>
      <c r="E174" s="111">
        <v>0</v>
      </c>
      <c r="F174" s="111">
        <v>0</v>
      </c>
      <c r="G174" s="266"/>
      <c r="H174" s="282"/>
    </row>
    <row r="175" spans="1:8" s="24" customFormat="1" ht="34.5" customHeight="1">
      <c r="A175" s="145"/>
      <c r="B175" s="289"/>
      <c r="C175" s="81" t="s">
        <v>15</v>
      </c>
      <c r="D175" s="111">
        <v>0</v>
      </c>
      <c r="E175" s="111">
        <v>0</v>
      </c>
      <c r="F175" s="111">
        <v>0</v>
      </c>
      <c r="G175" s="266"/>
      <c r="H175" s="282"/>
    </row>
    <row r="176" spans="1:8" s="24" customFormat="1" ht="93.75" customHeight="1" thickBot="1">
      <c r="A176" s="146"/>
      <c r="B176" s="290"/>
      <c r="C176" s="112" t="s">
        <v>58</v>
      </c>
      <c r="D176" s="113">
        <f>SUM(D173:D175)</f>
        <v>340611</v>
      </c>
      <c r="E176" s="113">
        <f>SUM(E173:E175)</f>
        <v>340611</v>
      </c>
      <c r="F176" s="113">
        <f>SUM(F173:F175)</f>
        <v>340611</v>
      </c>
      <c r="G176" s="267"/>
      <c r="H176" s="283"/>
    </row>
    <row r="177" spans="1:8" s="24" customFormat="1" ht="15.75" customHeight="1">
      <c r="A177" s="144" t="s">
        <v>118</v>
      </c>
      <c r="B177" s="299" t="s">
        <v>85</v>
      </c>
      <c r="C177" s="109" t="s">
        <v>13</v>
      </c>
      <c r="D177" s="110">
        <v>36.7</v>
      </c>
      <c r="E177" s="110">
        <v>36.7</v>
      </c>
      <c r="F177" s="110">
        <v>36.7</v>
      </c>
      <c r="G177" s="265">
        <f>F180/D180</f>
        <v>1</v>
      </c>
      <c r="H177" s="281"/>
    </row>
    <row r="178" spans="1:8" s="24" customFormat="1" ht="15.75" customHeight="1">
      <c r="A178" s="145"/>
      <c r="B178" s="300"/>
      <c r="C178" s="81" t="s">
        <v>14</v>
      </c>
      <c r="D178" s="111">
        <v>4.5</v>
      </c>
      <c r="E178" s="111">
        <v>4.5</v>
      </c>
      <c r="F178" s="111">
        <v>4.5</v>
      </c>
      <c r="G178" s="266"/>
      <c r="H178" s="282"/>
    </row>
    <row r="179" spans="1:8" s="24" customFormat="1" ht="15.75" customHeight="1">
      <c r="A179" s="145"/>
      <c r="B179" s="300"/>
      <c r="C179" s="81" t="s">
        <v>15</v>
      </c>
      <c r="D179" s="111">
        <v>0</v>
      </c>
      <c r="E179" s="111">
        <v>0</v>
      </c>
      <c r="F179" s="111">
        <v>0</v>
      </c>
      <c r="G179" s="266"/>
      <c r="H179" s="282"/>
    </row>
    <row r="180" spans="1:8" s="24" customFormat="1" ht="15.75" customHeight="1" thickBot="1">
      <c r="A180" s="146"/>
      <c r="B180" s="301"/>
      <c r="C180" s="112" t="s">
        <v>58</v>
      </c>
      <c r="D180" s="113">
        <f>SUM(D177:D179)</f>
        <v>41.2</v>
      </c>
      <c r="E180" s="113">
        <f>SUM(E177:E179)</f>
        <v>41.2</v>
      </c>
      <c r="F180" s="113">
        <f>SUM(F177:F179)</f>
        <v>41.2</v>
      </c>
      <c r="G180" s="267"/>
      <c r="H180" s="283"/>
    </row>
    <row r="181" spans="1:8" s="24" customFormat="1" ht="15.75" customHeight="1">
      <c r="A181" s="144" t="s">
        <v>119</v>
      </c>
      <c r="B181" s="289" t="s">
        <v>86</v>
      </c>
      <c r="C181" s="109" t="s">
        <v>13</v>
      </c>
      <c r="D181" s="110">
        <v>178</v>
      </c>
      <c r="E181" s="110">
        <v>178</v>
      </c>
      <c r="F181" s="110">
        <v>178</v>
      </c>
      <c r="G181" s="265">
        <f>F184/D184</f>
        <v>1</v>
      </c>
      <c r="H181" s="281"/>
    </row>
    <row r="182" spans="1:8" s="28" customFormat="1" ht="15.75" customHeight="1">
      <c r="A182" s="145"/>
      <c r="B182" s="289"/>
      <c r="C182" s="81" t="s">
        <v>14</v>
      </c>
      <c r="D182" s="111">
        <v>22</v>
      </c>
      <c r="E182" s="111">
        <v>22</v>
      </c>
      <c r="F182" s="111">
        <v>22</v>
      </c>
      <c r="G182" s="266"/>
      <c r="H182" s="282"/>
    </row>
    <row r="183" spans="1:8" s="24" customFormat="1" ht="15.75" customHeight="1">
      <c r="A183" s="145"/>
      <c r="B183" s="289"/>
      <c r="C183" s="81" t="s">
        <v>15</v>
      </c>
      <c r="D183" s="111">
        <v>0</v>
      </c>
      <c r="E183" s="111">
        <v>0</v>
      </c>
      <c r="F183" s="111">
        <v>0</v>
      </c>
      <c r="G183" s="266"/>
      <c r="H183" s="282"/>
    </row>
    <row r="184" spans="1:8" s="24" customFormat="1" ht="15.75" customHeight="1" thickBot="1">
      <c r="A184" s="146"/>
      <c r="B184" s="290"/>
      <c r="C184" s="112" t="s">
        <v>58</v>
      </c>
      <c r="D184" s="113">
        <f>SUM(D181:D183)</f>
        <v>200</v>
      </c>
      <c r="E184" s="113">
        <f>SUM(E181:E183)</f>
        <v>200</v>
      </c>
      <c r="F184" s="113">
        <f>SUM(F181:F183)</f>
        <v>200</v>
      </c>
      <c r="G184" s="267"/>
      <c r="H184" s="283"/>
    </row>
    <row r="185" spans="1:8" s="24" customFormat="1" ht="15.75" customHeight="1">
      <c r="A185" s="144" t="s">
        <v>120</v>
      </c>
      <c r="B185" s="289" t="s">
        <v>87</v>
      </c>
      <c r="C185" s="109" t="s">
        <v>13</v>
      </c>
      <c r="D185" s="110">
        <v>5488.4</v>
      </c>
      <c r="E185" s="110">
        <v>5488.4</v>
      </c>
      <c r="F185" s="110">
        <v>5488.4</v>
      </c>
      <c r="G185" s="265">
        <f>F188/D188</f>
        <v>1</v>
      </c>
      <c r="H185" s="281"/>
    </row>
    <row r="186" spans="1:8" s="28" customFormat="1" ht="15.75" customHeight="1">
      <c r="A186" s="145"/>
      <c r="B186" s="289"/>
      <c r="C186" s="81" t="s">
        <v>14</v>
      </c>
      <c r="D186" s="111">
        <v>288.9</v>
      </c>
      <c r="E186" s="111">
        <v>288.9</v>
      </c>
      <c r="F186" s="111">
        <v>288.9</v>
      </c>
      <c r="G186" s="266"/>
      <c r="H186" s="282"/>
    </row>
    <row r="187" spans="1:8" s="24" customFormat="1" ht="15.75" customHeight="1">
      <c r="A187" s="145"/>
      <c r="B187" s="289"/>
      <c r="C187" s="81" t="s">
        <v>15</v>
      </c>
      <c r="D187" s="111">
        <v>0</v>
      </c>
      <c r="E187" s="111">
        <v>0</v>
      </c>
      <c r="F187" s="111">
        <v>0</v>
      </c>
      <c r="G187" s="266"/>
      <c r="H187" s="282"/>
    </row>
    <row r="188" spans="1:8" s="24" customFormat="1" ht="15.75" customHeight="1" thickBot="1">
      <c r="A188" s="146"/>
      <c r="B188" s="290"/>
      <c r="C188" s="112" t="s">
        <v>58</v>
      </c>
      <c r="D188" s="113">
        <f>SUM(D185:D187)</f>
        <v>5777.299999999999</v>
      </c>
      <c r="E188" s="113">
        <f>SUM(E185:E187)</f>
        <v>5777.299999999999</v>
      </c>
      <c r="F188" s="113">
        <f>SUM(F185:F187)</f>
        <v>5777.299999999999</v>
      </c>
      <c r="G188" s="267"/>
      <c r="H188" s="283"/>
    </row>
    <row r="189" spans="1:8" s="25" customFormat="1" ht="30" customHeight="1">
      <c r="A189" s="144" t="s">
        <v>121</v>
      </c>
      <c r="B189" s="284" t="s">
        <v>88</v>
      </c>
      <c r="C189" s="109" t="s">
        <v>13</v>
      </c>
      <c r="D189" s="110">
        <v>20770.2</v>
      </c>
      <c r="E189" s="110">
        <v>20770.2</v>
      </c>
      <c r="F189" s="110">
        <v>20770.2</v>
      </c>
      <c r="G189" s="265">
        <f>F192/D192</f>
        <v>1</v>
      </c>
      <c r="H189" s="281"/>
    </row>
    <row r="190" spans="1:8" s="24" customFormat="1" ht="30" customHeight="1">
      <c r="A190" s="145"/>
      <c r="B190" s="284"/>
      <c r="C190" s="81" t="s">
        <v>14</v>
      </c>
      <c r="D190" s="111">
        <v>0</v>
      </c>
      <c r="E190" s="111">
        <v>0</v>
      </c>
      <c r="F190" s="111">
        <v>0</v>
      </c>
      <c r="G190" s="266"/>
      <c r="H190" s="282"/>
    </row>
    <row r="191" spans="1:8" s="24" customFormat="1" ht="30" customHeight="1">
      <c r="A191" s="145"/>
      <c r="B191" s="284"/>
      <c r="C191" s="81" t="s">
        <v>15</v>
      </c>
      <c r="D191" s="111">
        <v>0</v>
      </c>
      <c r="E191" s="111">
        <v>0</v>
      </c>
      <c r="F191" s="111">
        <v>0</v>
      </c>
      <c r="G191" s="266"/>
      <c r="H191" s="282"/>
    </row>
    <row r="192" spans="1:8" s="24" customFormat="1" ht="30" customHeight="1" thickBot="1">
      <c r="A192" s="146"/>
      <c r="B192" s="285"/>
      <c r="C192" s="112" t="s">
        <v>58</v>
      </c>
      <c r="D192" s="113">
        <f>SUM(D189:D191)</f>
        <v>20770.2</v>
      </c>
      <c r="E192" s="113">
        <f>SUM(E189:E191)</f>
        <v>20770.2</v>
      </c>
      <c r="F192" s="113">
        <f>SUM(F189:F191)</f>
        <v>20770.2</v>
      </c>
      <c r="G192" s="267"/>
      <c r="H192" s="283"/>
    </row>
    <row r="193" spans="1:8" s="25" customFormat="1" ht="20.25" customHeight="1">
      <c r="A193" s="144" t="s">
        <v>122</v>
      </c>
      <c r="B193" s="284" t="s">
        <v>89</v>
      </c>
      <c r="C193" s="109" t="s">
        <v>13</v>
      </c>
      <c r="D193" s="110">
        <v>12906.1</v>
      </c>
      <c r="E193" s="110">
        <v>8826.4</v>
      </c>
      <c r="F193" s="110">
        <v>8826.4</v>
      </c>
      <c r="G193" s="265">
        <f>F196/D196</f>
        <v>0.6838936626866365</v>
      </c>
      <c r="H193" s="281"/>
    </row>
    <row r="194" spans="1:8" s="24" customFormat="1" ht="20.25" customHeight="1">
      <c r="A194" s="145"/>
      <c r="B194" s="284"/>
      <c r="C194" s="81" t="s">
        <v>14</v>
      </c>
      <c r="D194" s="111">
        <v>0</v>
      </c>
      <c r="E194" s="111">
        <v>0</v>
      </c>
      <c r="F194" s="111">
        <v>0</v>
      </c>
      <c r="G194" s="266"/>
      <c r="H194" s="282"/>
    </row>
    <row r="195" spans="1:8" s="24" customFormat="1" ht="20.25" customHeight="1">
      <c r="A195" s="145"/>
      <c r="B195" s="284"/>
      <c r="C195" s="81" t="s">
        <v>15</v>
      </c>
      <c r="D195" s="111">
        <v>0</v>
      </c>
      <c r="E195" s="111">
        <v>0</v>
      </c>
      <c r="F195" s="111">
        <v>0</v>
      </c>
      <c r="G195" s="266"/>
      <c r="H195" s="282"/>
    </row>
    <row r="196" spans="1:8" s="24" customFormat="1" ht="20.25" customHeight="1" thickBot="1">
      <c r="A196" s="146"/>
      <c r="B196" s="285"/>
      <c r="C196" s="112" t="s">
        <v>58</v>
      </c>
      <c r="D196" s="113">
        <f>SUM(D193:D195)</f>
        <v>12906.1</v>
      </c>
      <c r="E196" s="113">
        <f>SUM(E193:E195)</f>
        <v>8826.4</v>
      </c>
      <c r="F196" s="113">
        <f>SUM(F193:F195)</f>
        <v>8826.4</v>
      </c>
      <c r="G196" s="267"/>
      <c r="H196" s="283"/>
    </row>
    <row r="197" spans="1:8" s="25" customFormat="1" ht="24" customHeight="1">
      <c r="A197" s="144" t="s">
        <v>123</v>
      </c>
      <c r="B197" s="284" t="s">
        <v>90</v>
      </c>
      <c r="C197" s="109" t="s">
        <v>13</v>
      </c>
      <c r="D197" s="110">
        <v>13002.8</v>
      </c>
      <c r="E197" s="110">
        <v>12291.3</v>
      </c>
      <c r="F197" s="110">
        <v>12291.3</v>
      </c>
      <c r="G197" s="265">
        <f>F200/D200</f>
        <v>0.9452810163964684</v>
      </c>
      <c r="H197" s="281"/>
    </row>
    <row r="198" spans="1:8" s="24" customFormat="1" ht="24" customHeight="1">
      <c r="A198" s="145"/>
      <c r="B198" s="284"/>
      <c r="C198" s="81" t="s">
        <v>14</v>
      </c>
      <c r="D198" s="111">
        <v>0</v>
      </c>
      <c r="E198" s="111">
        <v>0</v>
      </c>
      <c r="F198" s="111">
        <v>0</v>
      </c>
      <c r="G198" s="266"/>
      <c r="H198" s="282"/>
    </row>
    <row r="199" spans="1:8" s="26" customFormat="1" ht="24" customHeight="1">
      <c r="A199" s="145"/>
      <c r="B199" s="284"/>
      <c r="C199" s="81" t="s">
        <v>15</v>
      </c>
      <c r="D199" s="111">
        <v>0</v>
      </c>
      <c r="E199" s="111">
        <v>0</v>
      </c>
      <c r="F199" s="111">
        <v>0</v>
      </c>
      <c r="G199" s="266"/>
      <c r="H199" s="282"/>
    </row>
    <row r="200" spans="1:8" s="24" customFormat="1" ht="24" customHeight="1" thickBot="1">
      <c r="A200" s="146"/>
      <c r="B200" s="285"/>
      <c r="C200" s="112" t="s">
        <v>58</v>
      </c>
      <c r="D200" s="113">
        <f>SUM(D197:D199)</f>
        <v>13002.8</v>
      </c>
      <c r="E200" s="113">
        <f>SUM(E197:E199)</f>
        <v>12291.3</v>
      </c>
      <c r="F200" s="113">
        <f>SUM(F197:F199)</f>
        <v>12291.3</v>
      </c>
      <c r="G200" s="267"/>
      <c r="H200" s="283"/>
    </row>
    <row r="201" spans="1:8" s="25" customFormat="1" ht="15.75" customHeight="1">
      <c r="A201" s="144" t="s">
        <v>124</v>
      </c>
      <c r="B201" s="284" t="s">
        <v>91</v>
      </c>
      <c r="C201" s="109" t="s">
        <v>13</v>
      </c>
      <c r="D201" s="110">
        <v>3502</v>
      </c>
      <c r="E201" s="110">
        <v>3502</v>
      </c>
      <c r="F201" s="110">
        <v>3502</v>
      </c>
      <c r="G201" s="265">
        <f>F204/D204</f>
        <v>1</v>
      </c>
      <c r="H201" s="281"/>
    </row>
    <row r="202" spans="1:8" s="24" customFormat="1" ht="15.75" customHeight="1">
      <c r="A202" s="145"/>
      <c r="B202" s="284"/>
      <c r="C202" s="81" t="s">
        <v>65</v>
      </c>
      <c r="D202" s="111">
        <v>432.8</v>
      </c>
      <c r="E202" s="111">
        <v>432.8</v>
      </c>
      <c r="F202" s="111">
        <v>432.8</v>
      </c>
      <c r="G202" s="266"/>
      <c r="H202" s="282"/>
    </row>
    <row r="203" spans="1:8" s="24" customFormat="1" ht="15.75" customHeight="1">
      <c r="A203" s="145"/>
      <c r="B203" s="284"/>
      <c r="C203" s="81" t="s">
        <v>15</v>
      </c>
      <c r="D203" s="111">
        <v>0</v>
      </c>
      <c r="E203" s="111">
        <v>0</v>
      </c>
      <c r="F203" s="111">
        <v>0</v>
      </c>
      <c r="G203" s="266"/>
      <c r="H203" s="282"/>
    </row>
    <row r="204" spans="1:8" s="24" customFormat="1" ht="15.75" customHeight="1" thickBot="1">
      <c r="A204" s="146"/>
      <c r="B204" s="285"/>
      <c r="C204" s="112" t="s">
        <v>58</v>
      </c>
      <c r="D204" s="113">
        <f>SUM(D201:D203)</f>
        <v>3934.8</v>
      </c>
      <c r="E204" s="113">
        <f>SUM(E201:E203)</f>
        <v>3934.8</v>
      </c>
      <c r="F204" s="113">
        <f>SUM(F201:F203)</f>
        <v>3934.8</v>
      </c>
      <c r="G204" s="267"/>
      <c r="H204" s="283"/>
    </row>
    <row r="205" spans="1:8" s="25" customFormat="1" ht="15.75" customHeight="1">
      <c r="A205" s="217" t="s">
        <v>125</v>
      </c>
      <c r="B205" s="302" t="s">
        <v>92</v>
      </c>
      <c r="C205" s="114" t="s">
        <v>13</v>
      </c>
      <c r="D205" s="118">
        <f aca="true" t="shared" si="14" ref="D205:F207">D209+D213+D217+D221+D225+D229+D233</f>
        <v>2825.2</v>
      </c>
      <c r="E205" s="118">
        <f t="shared" si="14"/>
        <v>2825.2</v>
      </c>
      <c r="F205" s="118">
        <f t="shared" si="14"/>
        <v>2825.2</v>
      </c>
      <c r="G205" s="291">
        <f>F208/D208</f>
        <v>0.9819903669242589</v>
      </c>
      <c r="H205" s="294"/>
    </row>
    <row r="206" spans="1:8" s="24" customFormat="1" ht="15.75" customHeight="1">
      <c r="A206" s="218"/>
      <c r="B206" s="279"/>
      <c r="C206" s="82" t="s">
        <v>14</v>
      </c>
      <c r="D206" s="118">
        <f t="shared" si="14"/>
        <v>140825.7</v>
      </c>
      <c r="E206" s="118">
        <f t="shared" si="14"/>
        <v>138238.60000000003</v>
      </c>
      <c r="F206" s="118">
        <f t="shared" si="14"/>
        <v>138238.60000000003</v>
      </c>
      <c r="G206" s="292"/>
      <c r="H206" s="295"/>
    </row>
    <row r="207" spans="1:8" s="24" customFormat="1" ht="15.75" customHeight="1">
      <c r="A207" s="218"/>
      <c r="B207" s="279"/>
      <c r="C207" s="82" t="s">
        <v>15</v>
      </c>
      <c r="D207" s="118">
        <f>L220</f>
        <v>0</v>
      </c>
      <c r="E207" s="118">
        <f t="shared" si="14"/>
        <v>0</v>
      </c>
      <c r="F207" s="118">
        <f t="shared" si="14"/>
        <v>0</v>
      </c>
      <c r="G207" s="292"/>
      <c r="H207" s="295"/>
    </row>
    <row r="208" spans="1:8" s="24" customFormat="1" ht="15.75" customHeight="1" thickBot="1">
      <c r="A208" s="219"/>
      <c r="B208" s="280"/>
      <c r="C208" s="116" t="s">
        <v>58</v>
      </c>
      <c r="D208" s="117">
        <f>SUM(D205:D207)</f>
        <v>143650.90000000002</v>
      </c>
      <c r="E208" s="117">
        <f>SUM(E205:E207)</f>
        <v>141063.80000000005</v>
      </c>
      <c r="F208" s="117">
        <f>SUM(F205:F207)</f>
        <v>141063.80000000005</v>
      </c>
      <c r="G208" s="293"/>
      <c r="H208" s="296"/>
    </row>
    <row r="209" spans="1:8" ht="15.75" customHeight="1">
      <c r="A209" s="144" t="s">
        <v>126</v>
      </c>
      <c r="B209" s="284" t="s">
        <v>93</v>
      </c>
      <c r="C209" s="109" t="s">
        <v>13</v>
      </c>
      <c r="D209" s="110">
        <v>0</v>
      </c>
      <c r="E209" s="110">
        <v>0</v>
      </c>
      <c r="F209" s="110">
        <v>0</v>
      </c>
      <c r="G209" s="265">
        <f>F212/D212</f>
        <v>1</v>
      </c>
      <c r="H209" s="281"/>
    </row>
    <row r="210" spans="1:8" s="24" customFormat="1" ht="15.75" customHeight="1">
      <c r="A210" s="145"/>
      <c r="B210" s="284"/>
      <c r="C210" s="81" t="s">
        <v>14</v>
      </c>
      <c r="D210" s="111">
        <v>108147</v>
      </c>
      <c r="E210" s="111">
        <v>108147</v>
      </c>
      <c r="F210" s="111">
        <v>108147</v>
      </c>
      <c r="G210" s="266"/>
      <c r="H210" s="282"/>
    </row>
    <row r="211" spans="1:8" s="24" customFormat="1" ht="15.75" customHeight="1">
      <c r="A211" s="145"/>
      <c r="B211" s="284"/>
      <c r="C211" s="81" t="s">
        <v>15</v>
      </c>
      <c r="D211" s="111">
        <v>0</v>
      </c>
      <c r="E211" s="111">
        <v>0</v>
      </c>
      <c r="F211" s="111">
        <v>0</v>
      </c>
      <c r="G211" s="266"/>
      <c r="H211" s="282"/>
    </row>
    <row r="212" spans="1:8" s="24" customFormat="1" ht="15.75" customHeight="1" thickBot="1">
      <c r="A212" s="146"/>
      <c r="B212" s="285"/>
      <c r="C212" s="112" t="s">
        <v>58</v>
      </c>
      <c r="D212" s="113">
        <f>SUM(D209:D211)</f>
        <v>108147</v>
      </c>
      <c r="E212" s="113">
        <f>SUM(E209:E211)</f>
        <v>108147</v>
      </c>
      <c r="F212" s="113">
        <f>SUM(F209:F211)</f>
        <v>108147</v>
      </c>
      <c r="G212" s="267"/>
      <c r="H212" s="283"/>
    </row>
    <row r="213" spans="1:8" s="25" customFormat="1" ht="15.75" customHeight="1">
      <c r="A213" s="144" t="s">
        <v>127</v>
      </c>
      <c r="B213" s="284" t="s">
        <v>94</v>
      </c>
      <c r="C213" s="109" t="s">
        <v>13</v>
      </c>
      <c r="D213" s="110">
        <v>0</v>
      </c>
      <c r="E213" s="110">
        <v>0</v>
      </c>
      <c r="F213" s="110">
        <v>0</v>
      </c>
      <c r="G213" s="265">
        <f>F216/D216</f>
        <v>0.9063518874965628</v>
      </c>
      <c r="H213" s="281"/>
    </row>
    <row r="214" spans="1:8" s="24" customFormat="1" ht="15.75" customHeight="1">
      <c r="A214" s="145"/>
      <c r="B214" s="284"/>
      <c r="C214" s="81" t="s">
        <v>14</v>
      </c>
      <c r="D214" s="111">
        <v>25457</v>
      </c>
      <c r="E214" s="111">
        <v>23073</v>
      </c>
      <c r="F214" s="111">
        <v>23073</v>
      </c>
      <c r="G214" s="266"/>
      <c r="H214" s="282"/>
    </row>
    <row r="215" spans="1:8" s="24" customFormat="1" ht="15.75" customHeight="1">
      <c r="A215" s="145"/>
      <c r="B215" s="284"/>
      <c r="C215" s="81" t="s">
        <v>15</v>
      </c>
      <c r="D215" s="111">
        <v>0</v>
      </c>
      <c r="E215" s="111">
        <v>0</v>
      </c>
      <c r="F215" s="111">
        <v>0</v>
      </c>
      <c r="G215" s="266"/>
      <c r="H215" s="282"/>
    </row>
    <row r="216" spans="1:8" s="24" customFormat="1" ht="15.75" customHeight="1" thickBot="1">
      <c r="A216" s="146"/>
      <c r="B216" s="285"/>
      <c r="C216" s="112" t="s">
        <v>58</v>
      </c>
      <c r="D216" s="113">
        <f>SUM(D213:D215)</f>
        <v>25457</v>
      </c>
      <c r="E216" s="113">
        <f>SUM(E213:E215)</f>
        <v>23073</v>
      </c>
      <c r="F216" s="113">
        <f>SUM(F213:F215)</f>
        <v>23073</v>
      </c>
      <c r="G216" s="267"/>
      <c r="H216" s="283"/>
    </row>
    <row r="217" spans="1:8" ht="15.75" customHeight="1">
      <c r="A217" s="144" t="s">
        <v>128</v>
      </c>
      <c r="B217" s="297" t="s">
        <v>95</v>
      </c>
      <c r="C217" s="109" t="s">
        <v>13</v>
      </c>
      <c r="D217" s="110">
        <v>0</v>
      </c>
      <c r="E217" s="110">
        <v>0</v>
      </c>
      <c r="F217" s="110">
        <v>0</v>
      </c>
      <c r="G217" s="265">
        <f>F220/D220</f>
        <v>1</v>
      </c>
      <c r="H217" s="281"/>
    </row>
    <row r="218" spans="1:8" s="24" customFormat="1" ht="15.75" customHeight="1">
      <c r="A218" s="145"/>
      <c r="B218" s="297"/>
      <c r="C218" s="81" t="s">
        <v>14</v>
      </c>
      <c r="D218" s="111">
        <v>5488.6</v>
      </c>
      <c r="E218" s="111">
        <v>5488.6</v>
      </c>
      <c r="F218" s="111">
        <v>5488.6</v>
      </c>
      <c r="G218" s="266"/>
      <c r="H218" s="282"/>
    </row>
    <row r="219" spans="1:8" s="24" customFormat="1" ht="15.75" customHeight="1">
      <c r="A219" s="145"/>
      <c r="B219" s="297"/>
      <c r="C219" s="81" t="s">
        <v>15</v>
      </c>
      <c r="D219" s="111">
        <v>0</v>
      </c>
      <c r="E219" s="111">
        <v>0</v>
      </c>
      <c r="F219" s="111">
        <v>0</v>
      </c>
      <c r="G219" s="266"/>
      <c r="H219" s="282"/>
    </row>
    <row r="220" spans="1:8" s="24" customFormat="1" ht="15.75" customHeight="1" thickBot="1">
      <c r="A220" s="146"/>
      <c r="B220" s="298"/>
      <c r="C220" s="112" t="s">
        <v>58</v>
      </c>
      <c r="D220" s="113">
        <f>SUM(D217:D219)</f>
        <v>5488.6</v>
      </c>
      <c r="E220" s="113">
        <f>SUM(E217:E219)</f>
        <v>5488.6</v>
      </c>
      <c r="F220" s="113">
        <f>SUM(F217:F219)</f>
        <v>5488.6</v>
      </c>
      <c r="G220" s="267"/>
      <c r="H220" s="283"/>
    </row>
    <row r="221" spans="1:8" ht="15.75" customHeight="1">
      <c r="A221" s="144" t="s">
        <v>129</v>
      </c>
      <c r="B221" s="284" t="s">
        <v>96</v>
      </c>
      <c r="C221" s="109" t="s">
        <v>13</v>
      </c>
      <c r="D221" s="110">
        <v>0</v>
      </c>
      <c r="E221" s="110">
        <v>0</v>
      </c>
      <c r="F221" s="110">
        <v>0</v>
      </c>
      <c r="G221" s="265">
        <f>F224/D224</f>
        <v>0.8912117309026059</v>
      </c>
      <c r="H221" s="281"/>
    </row>
    <row r="222" spans="1:8" s="24" customFormat="1" ht="15.75" customHeight="1">
      <c r="A222" s="145"/>
      <c r="B222" s="284"/>
      <c r="C222" s="81" t="s">
        <v>14</v>
      </c>
      <c r="D222" s="111">
        <v>1009.3</v>
      </c>
      <c r="E222" s="111">
        <v>899.5</v>
      </c>
      <c r="F222" s="111">
        <v>899.5</v>
      </c>
      <c r="G222" s="266"/>
      <c r="H222" s="282"/>
    </row>
    <row r="223" spans="1:8" s="24" customFormat="1" ht="15.75" customHeight="1">
      <c r="A223" s="145"/>
      <c r="B223" s="284"/>
      <c r="C223" s="81" t="s">
        <v>66</v>
      </c>
      <c r="D223" s="111">
        <v>0</v>
      </c>
      <c r="E223" s="111">
        <v>0</v>
      </c>
      <c r="F223" s="111">
        <v>0</v>
      </c>
      <c r="G223" s="266"/>
      <c r="H223" s="282"/>
    </row>
    <row r="224" spans="1:8" s="24" customFormat="1" ht="15.75" customHeight="1" thickBot="1">
      <c r="A224" s="146"/>
      <c r="B224" s="285"/>
      <c r="C224" s="112" t="s">
        <v>58</v>
      </c>
      <c r="D224" s="113">
        <f>SUM(D221:D223)</f>
        <v>1009.3</v>
      </c>
      <c r="E224" s="113">
        <f>SUM(E221:E223)</f>
        <v>899.5</v>
      </c>
      <c r="F224" s="113">
        <f>SUM(F221:F223)</f>
        <v>899.5</v>
      </c>
      <c r="G224" s="267"/>
      <c r="H224" s="283"/>
    </row>
    <row r="225" spans="1:8" s="25" customFormat="1" ht="15.75" customHeight="1">
      <c r="A225" s="144" t="s">
        <v>130</v>
      </c>
      <c r="B225" s="284" t="s">
        <v>97</v>
      </c>
      <c r="C225" s="109" t="s">
        <v>13</v>
      </c>
      <c r="D225" s="110">
        <v>0</v>
      </c>
      <c r="E225" s="110">
        <v>0</v>
      </c>
      <c r="F225" s="110">
        <v>0</v>
      </c>
      <c r="G225" s="265">
        <f>F228/D228</f>
        <v>0.8222857142857143</v>
      </c>
      <c r="H225" s="281"/>
    </row>
    <row r="226" spans="1:8" s="24" customFormat="1" ht="15.75" customHeight="1">
      <c r="A226" s="145"/>
      <c r="B226" s="284"/>
      <c r="C226" s="81" t="s">
        <v>14</v>
      </c>
      <c r="D226" s="111">
        <v>525</v>
      </c>
      <c r="E226" s="111">
        <v>431.7</v>
      </c>
      <c r="F226" s="111">
        <v>431.7</v>
      </c>
      <c r="G226" s="266"/>
      <c r="H226" s="282"/>
    </row>
    <row r="227" spans="1:8" s="24" customFormat="1" ht="15.75" customHeight="1">
      <c r="A227" s="145"/>
      <c r="B227" s="284"/>
      <c r="C227" s="81" t="s">
        <v>15</v>
      </c>
      <c r="D227" s="111">
        <v>0</v>
      </c>
      <c r="E227" s="111">
        <v>0</v>
      </c>
      <c r="F227" s="111">
        <v>0</v>
      </c>
      <c r="G227" s="266"/>
      <c r="H227" s="282"/>
    </row>
    <row r="228" spans="1:8" s="24" customFormat="1" ht="15.75" customHeight="1" thickBot="1">
      <c r="A228" s="146"/>
      <c r="B228" s="285"/>
      <c r="C228" s="112" t="s">
        <v>58</v>
      </c>
      <c r="D228" s="113">
        <f>SUM(D225:D227)</f>
        <v>525</v>
      </c>
      <c r="E228" s="113">
        <f>SUM(E225:E227)</f>
        <v>431.7</v>
      </c>
      <c r="F228" s="113">
        <f>SUM(F225:F227)</f>
        <v>431.7</v>
      </c>
      <c r="G228" s="267"/>
      <c r="H228" s="283"/>
    </row>
    <row r="229" spans="1:8" s="24" customFormat="1" ht="15.75" customHeight="1">
      <c r="A229" s="144" t="s">
        <v>131</v>
      </c>
      <c r="B229" s="289" t="s">
        <v>98</v>
      </c>
      <c r="C229" s="109" t="s">
        <v>13</v>
      </c>
      <c r="D229" s="110">
        <v>2119.9</v>
      </c>
      <c r="E229" s="110">
        <v>2119.9</v>
      </c>
      <c r="F229" s="110">
        <v>2119.9</v>
      </c>
      <c r="G229" s="265">
        <f>F232/D232</f>
        <v>1</v>
      </c>
      <c r="H229" s="281"/>
    </row>
    <row r="230" spans="1:8" s="28" customFormat="1" ht="15.75" customHeight="1">
      <c r="A230" s="145"/>
      <c r="B230" s="289"/>
      <c r="C230" s="81" t="s">
        <v>14</v>
      </c>
      <c r="D230" s="111">
        <v>111.6</v>
      </c>
      <c r="E230" s="111">
        <v>111.6</v>
      </c>
      <c r="F230" s="111">
        <v>111.6</v>
      </c>
      <c r="G230" s="266"/>
      <c r="H230" s="282"/>
    </row>
    <row r="231" spans="1:8" s="24" customFormat="1" ht="15.75" customHeight="1">
      <c r="A231" s="145"/>
      <c r="B231" s="289"/>
      <c r="C231" s="81" t="s">
        <v>15</v>
      </c>
      <c r="D231" s="111">
        <v>0</v>
      </c>
      <c r="E231" s="111">
        <v>0</v>
      </c>
      <c r="F231" s="111"/>
      <c r="G231" s="266"/>
      <c r="H231" s="282"/>
    </row>
    <row r="232" spans="1:8" s="24" customFormat="1" ht="15.75" customHeight="1" thickBot="1">
      <c r="A232" s="146"/>
      <c r="B232" s="290"/>
      <c r="C232" s="112" t="s">
        <v>58</v>
      </c>
      <c r="D232" s="113">
        <f>SUM(D229:D231)</f>
        <v>2231.5</v>
      </c>
      <c r="E232" s="113">
        <f>SUM(E229:E231)</f>
        <v>2231.5</v>
      </c>
      <c r="F232" s="113">
        <f>SUM(F229:F231)</f>
        <v>2231.5</v>
      </c>
      <c r="G232" s="267"/>
      <c r="H232" s="283"/>
    </row>
    <row r="233" spans="1:8" s="24" customFormat="1" ht="15.75" customHeight="1">
      <c r="A233" s="144" t="s">
        <v>132</v>
      </c>
      <c r="B233" s="289" t="s">
        <v>99</v>
      </c>
      <c r="C233" s="109" t="s">
        <v>13</v>
      </c>
      <c r="D233" s="110">
        <v>705.3</v>
      </c>
      <c r="E233" s="110">
        <v>705.3</v>
      </c>
      <c r="F233" s="110">
        <v>705.3</v>
      </c>
      <c r="G233" s="265">
        <f>F236/D236</f>
        <v>1</v>
      </c>
      <c r="H233" s="281"/>
    </row>
    <row r="234" spans="1:8" s="28" customFormat="1" ht="15.75" customHeight="1">
      <c r="A234" s="145"/>
      <c r="B234" s="289"/>
      <c r="C234" s="81" t="s">
        <v>14</v>
      </c>
      <c r="D234" s="111">
        <v>87.2</v>
      </c>
      <c r="E234" s="111">
        <v>87.2</v>
      </c>
      <c r="F234" s="111">
        <v>87.2</v>
      </c>
      <c r="G234" s="266"/>
      <c r="H234" s="282"/>
    </row>
    <row r="235" spans="1:8" s="24" customFormat="1" ht="15.75" customHeight="1">
      <c r="A235" s="145"/>
      <c r="B235" s="289"/>
      <c r="C235" s="81" t="s">
        <v>15</v>
      </c>
      <c r="D235" s="111">
        <v>0</v>
      </c>
      <c r="E235" s="111">
        <v>0</v>
      </c>
      <c r="F235" s="111">
        <v>0</v>
      </c>
      <c r="G235" s="266"/>
      <c r="H235" s="282"/>
    </row>
    <row r="236" spans="1:8" s="24" customFormat="1" ht="15.75" customHeight="1" thickBot="1">
      <c r="A236" s="146"/>
      <c r="B236" s="290"/>
      <c r="C236" s="112" t="s">
        <v>58</v>
      </c>
      <c r="D236" s="113">
        <f>SUM(D233:D235)</f>
        <v>792.5</v>
      </c>
      <c r="E236" s="113">
        <f>SUM(E233:E235)</f>
        <v>792.5</v>
      </c>
      <c r="F236" s="113">
        <f>SUM(F233:F235)</f>
        <v>792.5</v>
      </c>
      <c r="G236" s="267"/>
      <c r="H236" s="283"/>
    </row>
    <row r="237" spans="1:8" s="24" customFormat="1" ht="15.75" customHeight="1">
      <c r="A237" s="217" t="s">
        <v>133</v>
      </c>
      <c r="B237" s="302" t="s">
        <v>100</v>
      </c>
      <c r="C237" s="114" t="s">
        <v>13</v>
      </c>
      <c r="D237" s="118">
        <f aca="true" t="shared" si="15" ref="D237:F239">D241+D245</f>
        <v>249.2</v>
      </c>
      <c r="E237" s="118">
        <f t="shared" si="15"/>
        <v>249.2</v>
      </c>
      <c r="F237" s="118">
        <f t="shared" si="15"/>
        <v>249.2</v>
      </c>
      <c r="G237" s="291">
        <f>F240/D240</f>
        <v>0.6457232496697489</v>
      </c>
      <c r="H237" s="294"/>
    </row>
    <row r="238" spans="1:8" s="24" customFormat="1" ht="15.75" customHeight="1">
      <c r="A238" s="218"/>
      <c r="B238" s="279"/>
      <c r="C238" s="82" t="s">
        <v>14</v>
      </c>
      <c r="D238" s="118">
        <f t="shared" si="15"/>
        <v>962</v>
      </c>
      <c r="E238" s="118">
        <f t="shared" si="15"/>
        <v>532.9</v>
      </c>
      <c r="F238" s="118">
        <f t="shared" si="15"/>
        <v>532.9</v>
      </c>
      <c r="G238" s="292"/>
      <c r="H238" s="295"/>
    </row>
    <row r="239" spans="1:8" s="24" customFormat="1" ht="15.75" customHeight="1">
      <c r="A239" s="218"/>
      <c r="B239" s="279"/>
      <c r="C239" s="82" t="s">
        <v>15</v>
      </c>
      <c r="D239" s="118">
        <f t="shared" si="15"/>
        <v>0</v>
      </c>
      <c r="E239" s="118">
        <f t="shared" si="15"/>
        <v>0</v>
      </c>
      <c r="F239" s="118">
        <f t="shared" si="15"/>
        <v>0</v>
      </c>
      <c r="G239" s="292"/>
      <c r="H239" s="295"/>
    </row>
    <row r="240" spans="1:8" s="24" customFormat="1" ht="15.75" customHeight="1" thickBot="1">
      <c r="A240" s="219"/>
      <c r="B240" s="280"/>
      <c r="C240" s="116" t="s">
        <v>58</v>
      </c>
      <c r="D240" s="117">
        <f>SUM(D237:D239)</f>
        <v>1211.2</v>
      </c>
      <c r="E240" s="117">
        <f>SUM(E237:E239)</f>
        <v>782.0999999999999</v>
      </c>
      <c r="F240" s="117">
        <f>SUM(F237:F239)</f>
        <v>782.0999999999999</v>
      </c>
      <c r="G240" s="293"/>
      <c r="H240" s="296"/>
    </row>
    <row r="241" spans="1:8" ht="15.75" customHeight="1">
      <c r="A241" s="144" t="s">
        <v>134</v>
      </c>
      <c r="B241" s="284" t="s">
        <v>101</v>
      </c>
      <c r="C241" s="109" t="s">
        <v>13</v>
      </c>
      <c r="D241" s="110">
        <v>0</v>
      </c>
      <c r="E241" s="110">
        <v>0</v>
      </c>
      <c r="F241" s="110">
        <v>0</v>
      </c>
      <c r="G241" s="265">
        <f>F244/D244</f>
        <v>0.539196735395189</v>
      </c>
      <c r="H241" s="281"/>
    </row>
    <row r="242" spans="1:8" s="24" customFormat="1" ht="15.75" customHeight="1">
      <c r="A242" s="145"/>
      <c r="B242" s="284"/>
      <c r="C242" s="81" t="s">
        <v>14</v>
      </c>
      <c r="D242" s="111">
        <v>931.2</v>
      </c>
      <c r="E242" s="111">
        <v>502.1</v>
      </c>
      <c r="F242" s="111">
        <v>502.1</v>
      </c>
      <c r="G242" s="266"/>
      <c r="H242" s="282"/>
    </row>
    <row r="243" spans="1:8" s="24" customFormat="1" ht="15.75" customHeight="1">
      <c r="A243" s="145"/>
      <c r="B243" s="284"/>
      <c r="C243" s="81" t="s">
        <v>15</v>
      </c>
      <c r="D243" s="111">
        <v>0</v>
      </c>
      <c r="E243" s="111">
        <v>0</v>
      </c>
      <c r="F243" s="111">
        <v>0</v>
      </c>
      <c r="G243" s="266"/>
      <c r="H243" s="282"/>
    </row>
    <row r="244" spans="1:8" s="24" customFormat="1" ht="15.75" customHeight="1" thickBot="1">
      <c r="A244" s="146"/>
      <c r="B244" s="285"/>
      <c r="C244" s="112" t="s">
        <v>58</v>
      </c>
      <c r="D244" s="113">
        <f>SUM(D241:D243)</f>
        <v>931.2</v>
      </c>
      <c r="E244" s="113">
        <f>SUM(E241:E243)</f>
        <v>502.1</v>
      </c>
      <c r="F244" s="113">
        <f>SUM(F241:F243)</f>
        <v>502.1</v>
      </c>
      <c r="G244" s="267"/>
      <c r="H244" s="283"/>
    </row>
    <row r="245" spans="1:8" s="25" customFormat="1" ht="15.75" customHeight="1">
      <c r="A245" s="144" t="s">
        <v>135</v>
      </c>
      <c r="B245" s="284" t="s">
        <v>102</v>
      </c>
      <c r="C245" s="109" t="s">
        <v>13</v>
      </c>
      <c r="D245" s="110">
        <v>249.2</v>
      </c>
      <c r="E245" s="110">
        <v>249.2</v>
      </c>
      <c r="F245" s="110">
        <v>249.2</v>
      </c>
      <c r="G245" s="265">
        <f>F248/D248</f>
        <v>1</v>
      </c>
      <c r="H245" s="281"/>
    </row>
    <row r="246" spans="1:8" s="24" customFormat="1" ht="15.75" customHeight="1">
      <c r="A246" s="145"/>
      <c r="B246" s="284"/>
      <c r="C246" s="81" t="s">
        <v>14</v>
      </c>
      <c r="D246" s="111">
        <v>30.8</v>
      </c>
      <c r="E246" s="111">
        <v>30.8</v>
      </c>
      <c r="F246" s="111">
        <v>30.8</v>
      </c>
      <c r="G246" s="266"/>
      <c r="H246" s="282"/>
    </row>
    <row r="247" spans="1:8" s="24" customFormat="1" ht="15.75" customHeight="1">
      <c r="A247" s="145"/>
      <c r="B247" s="284"/>
      <c r="C247" s="81" t="s">
        <v>15</v>
      </c>
      <c r="D247" s="111">
        <v>0</v>
      </c>
      <c r="E247" s="111">
        <v>0</v>
      </c>
      <c r="F247" s="111">
        <v>0</v>
      </c>
      <c r="G247" s="266"/>
      <c r="H247" s="282"/>
    </row>
    <row r="248" spans="1:8" s="24" customFormat="1" ht="15.75" customHeight="1" thickBot="1">
      <c r="A248" s="146"/>
      <c r="B248" s="285"/>
      <c r="C248" s="112" t="s">
        <v>58</v>
      </c>
      <c r="D248" s="113">
        <f>SUM(D245:D247)</f>
        <v>280</v>
      </c>
      <c r="E248" s="113">
        <f>SUM(E245:E247)</f>
        <v>280</v>
      </c>
      <c r="F248" s="113">
        <f>SUM(F245:F247)</f>
        <v>280</v>
      </c>
      <c r="G248" s="267"/>
      <c r="H248" s="283"/>
    </row>
    <row r="249" spans="1:8" s="25" customFormat="1" ht="15.75" customHeight="1">
      <c r="A249" s="217" t="s">
        <v>136</v>
      </c>
      <c r="B249" s="279" t="s">
        <v>103</v>
      </c>
      <c r="C249" s="114" t="s">
        <v>13</v>
      </c>
      <c r="D249" s="115">
        <f aca="true" t="shared" si="16" ref="D249:F251">D253+D257+D261</f>
        <v>2699.2</v>
      </c>
      <c r="E249" s="115">
        <f t="shared" si="16"/>
        <v>2699.2</v>
      </c>
      <c r="F249" s="115">
        <f t="shared" si="16"/>
        <v>2699.2</v>
      </c>
      <c r="G249" s="291">
        <f>F252/D252</f>
        <v>1</v>
      </c>
      <c r="H249" s="294"/>
    </row>
    <row r="250" spans="1:8" s="24" customFormat="1" ht="15.75" customHeight="1">
      <c r="A250" s="218"/>
      <c r="B250" s="279"/>
      <c r="C250" s="82" t="s">
        <v>14</v>
      </c>
      <c r="D250" s="115">
        <f t="shared" si="16"/>
        <v>3854.1</v>
      </c>
      <c r="E250" s="115">
        <f t="shared" si="16"/>
        <v>3854.1</v>
      </c>
      <c r="F250" s="115">
        <f t="shared" si="16"/>
        <v>3854.1</v>
      </c>
      <c r="G250" s="292"/>
      <c r="H250" s="295"/>
    </row>
    <row r="251" spans="1:8" s="24" customFormat="1" ht="15.75" customHeight="1">
      <c r="A251" s="218"/>
      <c r="B251" s="279"/>
      <c r="C251" s="82" t="s">
        <v>15</v>
      </c>
      <c r="D251" s="115">
        <f t="shared" si="16"/>
        <v>0</v>
      </c>
      <c r="E251" s="115">
        <f t="shared" si="16"/>
        <v>0</v>
      </c>
      <c r="F251" s="115">
        <f t="shared" si="16"/>
        <v>0</v>
      </c>
      <c r="G251" s="292"/>
      <c r="H251" s="295"/>
    </row>
    <row r="252" spans="1:8" s="24" customFormat="1" ht="15.75" customHeight="1" thickBot="1">
      <c r="A252" s="219"/>
      <c r="B252" s="280"/>
      <c r="C252" s="116" t="s">
        <v>58</v>
      </c>
      <c r="D252" s="117">
        <f>SUM(D249:D251)</f>
        <v>6553.299999999999</v>
      </c>
      <c r="E252" s="117">
        <f>SUM(E249:E251)</f>
        <v>6553.299999999999</v>
      </c>
      <c r="F252" s="117">
        <f>SUM(F249:F251)</f>
        <v>6553.299999999999</v>
      </c>
      <c r="G252" s="293"/>
      <c r="H252" s="296"/>
    </row>
    <row r="253" spans="1:8" ht="15.75" customHeight="1">
      <c r="A253" s="144" t="s">
        <v>137</v>
      </c>
      <c r="B253" s="284" t="s">
        <v>104</v>
      </c>
      <c r="C253" s="109" t="s">
        <v>13</v>
      </c>
      <c r="D253" s="110">
        <v>0</v>
      </c>
      <c r="E253" s="110">
        <v>0</v>
      </c>
      <c r="F253" s="110">
        <v>0</v>
      </c>
      <c r="G253" s="265">
        <f>F256/D256</f>
        <v>1</v>
      </c>
      <c r="H253" s="281"/>
    </row>
    <row r="254" spans="1:8" s="24" customFormat="1" ht="15.75" customHeight="1">
      <c r="A254" s="145"/>
      <c r="B254" s="284"/>
      <c r="C254" s="81" t="s">
        <v>14</v>
      </c>
      <c r="D254" s="111">
        <v>3520.5</v>
      </c>
      <c r="E254" s="111">
        <v>3520.5</v>
      </c>
      <c r="F254" s="111">
        <v>3520.5</v>
      </c>
      <c r="G254" s="266"/>
      <c r="H254" s="282"/>
    </row>
    <row r="255" spans="1:8" s="24" customFormat="1" ht="15.75" customHeight="1">
      <c r="A255" s="145"/>
      <c r="B255" s="284"/>
      <c r="C255" s="81" t="s">
        <v>15</v>
      </c>
      <c r="D255" s="111">
        <v>0</v>
      </c>
      <c r="E255" s="111">
        <v>0</v>
      </c>
      <c r="F255" s="111">
        <v>0</v>
      </c>
      <c r="G255" s="266"/>
      <c r="H255" s="282"/>
    </row>
    <row r="256" spans="1:8" ht="15.75" customHeight="1" thickBot="1">
      <c r="A256" s="146"/>
      <c r="B256" s="285"/>
      <c r="C256" s="112" t="s">
        <v>58</v>
      </c>
      <c r="D256" s="113">
        <f>SUM(D253:D255)</f>
        <v>3520.5</v>
      </c>
      <c r="E256" s="113">
        <f>SUM(E253:E255)</f>
        <v>3520.5</v>
      </c>
      <c r="F256" s="113">
        <f>SUM(F253:F255)</f>
        <v>3520.5</v>
      </c>
      <c r="G256" s="267"/>
      <c r="H256" s="283"/>
    </row>
    <row r="257" spans="1:8" s="24" customFormat="1" ht="15.75" customHeight="1">
      <c r="A257" s="144" t="s">
        <v>138</v>
      </c>
      <c r="B257" s="284" t="s">
        <v>105</v>
      </c>
      <c r="C257" s="109" t="s">
        <v>13</v>
      </c>
      <c r="D257" s="110">
        <v>3.2</v>
      </c>
      <c r="E257" s="110">
        <v>3.2</v>
      </c>
      <c r="F257" s="110">
        <v>3.2</v>
      </c>
      <c r="G257" s="265">
        <f>F260/D260</f>
        <v>1</v>
      </c>
      <c r="H257" s="281"/>
    </row>
    <row r="258" spans="1:8" s="24" customFormat="1" ht="15.75" customHeight="1">
      <c r="A258" s="145"/>
      <c r="B258" s="284"/>
      <c r="C258" s="81" t="s">
        <v>14</v>
      </c>
      <c r="D258" s="111">
        <v>0.4</v>
      </c>
      <c r="E258" s="111">
        <v>0.4</v>
      </c>
      <c r="F258" s="111">
        <v>0.4</v>
      </c>
      <c r="G258" s="266"/>
      <c r="H258" s="282"/>
    </row>
    <row r="259" spans="1:8" s="24" customFormat="1" ht="15.75" customHeight="1">
      <c r="A259" s="145"/>
      <c r="B259" s="284"/>
      <c r="C259" s="119" t="s">
        <v>15</v>
      </c>
      <c r="D259" s="111">
        <v>0</v>
      </c>
      <c r="E259" s="111">
        <v>0</v>
      </c>
      <c r="F259" s="111">
        <v>0</v>
      </c>
      <c r="G259" s="266"/>
      <c r="H259" s="282"/>
    </row>
    <row r="260" spans="1:8" s="24" customFormat="1" ht="15.75" customHeight="1" thickBot="1">
      <c r="A260" s="146"/>
      <c r="B260" s="285"/>
      <c r="C260" s="112" t="s">
        <v>58</v>
      </c>
      <c r="D260" s="113">
        <f>SUM(D257:D259)</f>
        <v>3.6</v>
      </c>
      <c r="E260" s="113">
        <f>SUM(E257:E259)</f>
        <v>3.6</v>
      </c>
      <c r="F260" s="113">
        <f>SUM(F257:F259)</f>
        <v>3.6</v>
      </c>
      <c r="G260" s="267"/>
      <c r="H260" s="283"/>
    </row>
    <row r="261" spans="1:8" s="24" customFormat="1" ht="15.75" customHeight="1">
      <c r="A261" s="144" t="s">
        <v>139</v>
      </c>
      <c r="B261" s="284" t="s">
        <v>106</v>
      </c>
      <c r="C261" s="109" t="s">
        <v>13</v>
      </c>
      <c r="D261" s="110">
        <v>2696</v>
      </c>
      <c r="E261" s="110">
        <v>2696</v>
      </c>
      <c r="F261" s="110">
        <v>2696</v>
      </c>
      <c r="G261" s="265">
        <f>F264/D264</f>
        <v>1</v>
      </c>
      <c r="H261" s="281"/>
    </row>
    <row r="262" spans="1:8" s="24" customFormat="1" ht="15.75" customHeight="1">
      <c r="A262" s="145"/>
      <c r="B262" s="284"/>
      <c r="C262" s="81" t="s">
        <v>14</v>
      </c>
      <c r="D262" s="111">
        <v>333.2</v>
      </c>
      <c r="E262" s="111">
        <v>333.2</v>
      </c>
      <c r="F262" s="111">
        <v>333.2</v>
      </c>
      <c r="G262" s="266"/>
      <c r="H262" s="282"/>
    </row>
    <row r="263" spans="1:8" s="24" customFormat="1" ht="15.75" customHeight="1">
      <c r="A263" s="145"/>
      <c r="B263" s="284"/>
      <c r="C263" s="81" t="s">
        <v>15</v>
      </c>
      <c r="D263" s="111">
        <v>0</v>
      </c>
      <c r="E263" s="111">
        <v>0</v>
      </c>
      <c r="F263" s="111">
        <v>0</v>
      </c>
      <c r="G263" s="266"/>
      <c r="H263" s="282"/>
    </row>
    <row r="264" spans="1:8" s="24" customFormat="1" ht="15.75" customHeight="1" thickBot="1">
      <c r="A264" s="146"/>
      <c r="B264" s="285"/>
      <c r="C264" s="112" t="s">
        <v>58</v>
      </c>
      <c r="D264" s="113">
        <f>SUM(D261:D263)</f>
        <v>3029.2</v>
      </c>
      <c r="E264" s="113">
        <f>SUM(E261:E263)</f>
        <v>3029.2</v>
      </c>
      <c r="F264" s="113">
        <f>SUM(F261:F263)</f>
        <v>3029.2</v>
      </c>
      <c r="G264" s="267"/>
      <c r="H264" s="283"/>
    </row>
    <row r="265" spans="1:8" s="27" customFormat="1" ht="15.75" customHeight="1">
      <c r="A265" s="217" t="s">
        <v>140</v>
      </c>
      <c r="B265" s="279" t="s">
        <v>107</v>
      </c>
      <c r="C265" s="114" t="s">
        <v>13</v>
      </c>
      <c r="D265" s="115">
        <f aca="true" t="shared" si="17" ref="D265:F267">D269</f>
        <v>0</v>
      </c>
      <c r="E265" s="115">
        <f t="shared" si="17"/>
        <v>0</v>
      </c>
      <c r="F265" s="115">
        <f t="shared" si="17"/>
        <v>0</v>
      </c>
      <c r="G265" s="291">
        <f>F268/D268</f>
        <v>0.7200221035181433</v>
      </c>
      <c r="H265" s="294"/>
    </row>
    <row r="266" spans="1:8" ht="15.75" customHeight="1">
      <c r="A266" s="218"/>
      <c r="B266" s="279"/>
      <c r="C266" s="82" t="s">
        <v>14</v>
      </c>
      <c r="D266" s="115">
        <f t="shared" si="17"/>
        <v>542.9</v>
      </c>
      <c r="E266" s="115">
        <f t="shared" si="17"/>
        <v>390.9</v>
      </c>
      <c r="F266" s="115">
        <f t="shared" si="17"/>
        <v>390.9</v>
      </c>
      <c r="G266" s="292"/>
      <c r="H266" s="295"/>
    </row>
    <row r="267" spans="1:8" ht="15.75" customHeight="1">
      <c r="A267" s="218"/>
      <c r="B267" s="279"/>
      <c r="C267" s="82" t="s">
        <v>15</v>
      </c>
      <c r="D267" s="115">
        <f t="shared" si="17"/>
        <v>0</v>
      </c>
      <c r="E267" s="115">
        <f t="shared" si="17"/>
        <v>0</v>
      </c>
      <c r="F267" s="115">
        <f t="shared" si="17"/>
        <v>0</v>
      </c>
      <c r="G267" s="292"/>
      <c r="H267" s="295"/>
    </row>
    <row r="268" spans="1:8" ht="15.75" customHeight="1" thickBot="1">
      <c r="A268" s="219"/>
      <c r="B268" s="280"/>
      <c r="C268" s="116" t="s">
        <v>58</v>
      </c>
      <c r="D268" s="117">
        <f>SUM(D265:D267)</f>
        <v>542.9</v>
      </c>
      <c r="E268" s="117">
        <f>SUM(E265:E267)</f>
        <v>390.9</v>
      </c>
      <c r="F268" s="117">
        <f>SUM(F265:F267)</f>
        <v>390.9</v>
      </c>
      <c r="G268" s="293"/>
      <c r="H268" s="296"/>
    </row>
    <row r="269" spans="1:8" ht="21" customHeight="1">
      <c r="A269" s="144" t="s">
        <v>141</v>
      </c>
      <c r="B269" s="284" t="s">
        <v>108</v>
      </c>
      <c r="C269" s="109" t="s">
        <v>13</v>
      </c>
      <c r="D269" s="110">
        <v>0</v>
      </c>
      <c r="E269" s="110">
        <v>0</v>
      </c>
      <c r="F269" s="110">
        <v>0</v>
      </c>
      <c r="G269" s="265">
        <f>F272/D272</f>
        <v>0.7200221035181433</v>
      </c>
      <c r="H269" s="281"/>
    </row>
    <row r="270" spans="1:8" s="24" customFormat="1" ht="21" customHeight="1">
      <c r="A270" s="145"/>
      <c r="B270" s="284"/>
      <c r="C270" s="81" t="s">
        <v>14</v>
      </c>
      <c r="D270" s="111">
        <v>542.9</v>
      </c>
      <c r="E270" s="111">
        <v>390.9</v>
      </c>
      <c r="F270" s="111">
        <v>390.9</v>
      </c>
      <c r="G270" s="266"/>
      <c r="H270" s="282"/>
    </row>
    <row r="271" spans="1:8" s="24" customFormat="1" ht="21" customHeight="1">
      <c r="A271" s="145"/>
      <c r="B271" s="284"/>
      <c r="C271" s="81" t="s">
        <v>15</v>
      </c>
      <c r="D271" s="111">
        <v>0</v>
      </c>
      <c r="E271" s="111">
        <v>0</v>
      </c>
      <c r="F271" s="111">
        <v>0</v>
      </c>
      <c r="G271" s="266"/>
      <c r="H271" s="282"/>
    </row>
    <row r="272" spans="1:8" s="24" customFormat="1" ht="21" customHeight="1" thickBot="1">
      <c r="A272" s="146"/>
      <c r="B272" s="285"/>
      <c r="C272" s="112" t="s">
        <v>58</v>
      </c>
      <c r="D272" s="113">
        <f>SUM(D269:D271)</f>
        <v>542.9</v>
      </c>
      <c r="E272" s="113">
        <f>SUM(E269:E271)</f>
        <v>390.9</v>
      </c>
      <c r="F272" s="113">
        <f>SUM(F269:F271)</f>
        <v>390.9</v>
      </c>
      <c r="G272" s="267"/>
      <c r="H272" s="283"/>
    </row>
    <row r="273" spans="1:8" s="25" customFormat="1" ht="15.75" customHeight="1">
      <c r="A273" s="217" t="s">
        <v>142</v>
      </c>
      <c r="B273" s="279" t="s">
        <v>109</v>
      </c>
      <c r="C273" s="114" t="s">
        <v>13</v>
      </c>
      <c r="D273" s="115">
        <f aca="true" t="shared" si="18" ref="D273:F275">D277+D281+D285</f>
        <v>245</v>
      </c>
      <c r="E273" s="115">
        <f t="shared" si="18"/>
        <v>245</v>
      </c>
      <c r="F273" s="115">
        <f t="shared" si="18"/>
        <v>245</v>
      </c>
      <c r="G273" s="291">
        <f>F276/D276</f>
        <v>0.9949153426515444</v>
      </c>
      <c r="H273" s="294"/>
    </row>
    <row r="274" spans="1:8" s="24" customFormat="1" ht="15.75" customHeight="1">
      <c r="A274" s="218"/>
      <c r="B274" s="279"/>
      <c r="C274" s="82" t="s">
        <v>14</v>
      </c>
      <c r="D274" s="115">
        <f t="shared" si="18"/>
        <v>36178.3</v>
      </c>
      <c r="E274" s="115">
        <f t="shared" si="18"/>
        <v>35993.1</v>
      </c>
      <c r="F274" s="115">
        <f t="shared" si="18"/>
        <v>35993.1</v>
      </c>
      <c r="G274" s="292"/>
      <c r="H274" s="295"/>
    </row>
    <row r="275" spans="1:8" ht="15.75" customHeight="1">
      <c r="A275" s="218"/>
      <c r="B275" s="279"/>
      <c r="C275" s="82" t="s">
        <v>15</v>
      </c>
      <c r="D275" s="115">
        <f t="shared" si="18"/>
        <v>0</v>
      </c>
      <c r="E275" s="115">
        <f t="shared" si="18"/>
        <v>0</v>
      </c>
      <c r="F275" s="115">
        <f t="shared" si="18"/>
        <v>0</v>
      </c>
      <c r="G275" s="292"/>
      <c r="H275" s="295"/>
    </row>
    <row r="276" spans="1:8" ht="15.75" customHeight="1" thickBot="1">
      <c r="A276" s="219"/>
      <c r="B276" s="280"/>
      <c r="C276" s="116" t="s">
        <v>58</v>
      </c>
      <c r="D276" s="117">
        <f>SUM(D273:D275)</f>
        <v>36423.3</v>
      </c>
      <c r="E276" s="117">
        <f>SUM(E273:E275)</f>
        <v>36238.1</v>
      </c>
      <c r="F276" s="117">
        <f>SUM(F273:F275)</f>
        <v>36238.1</v>
      </c>
      <c r="G276" s="293"/>
      <c r="H276" s="296"/>
    </row>
    <row r="277" spans="1:8" s="28" customFormat="1" ht="15.75" customHeight="1">
      <c r="A277" s="144" t="s">
        <v>143</v>
      </c>
      <c r="B277" s="284" t="s">
        <v>110</v>
      </c>
      <c r="C277" s="109" t="s">
        <v>13</v>
      </c>
      <c r="D277" s="110">
        <v>0</v>
      </c>
      <c r="E277" s="110">
        <v>0</v>
      </c>
      <c r="F277" s="110">
        <v>0</v>
      </c>
      <c r="G277" s="265">
        <f>F280/D280</f>
        <v>0.9977211720405097</v>
      </c>
      <c r="H277" s="281"/>
    </row>
    <row r="278" spans="1:8" s="24" customFormat="1" ht="15.75" customHeight="1">
      <c r="A278" s="145"/>
      <c r="B278" s="284"/>
      <c r="C278" s="81" t="s">
        <v>14</v>
      </c>
      <c r="D278" s="111">
        <v>31814.6</v>
      </c>
      <c r="E278" s="111">
        <v>31742.1</v>
      </c>
      <c r="F278" s="111">
        <v>31742.1</v>
      </c>
      <c r="G278" s="266"/>
      <c r="H278" s="282"/>
    </row>
    <row r="279" spans="1:8" s="24" customFormat="1" ht="15.75" customHeight="1">
      <c r="A279" s="145"/>
      <c r="B279" s="284"/>
      <c r="C279" s="81" t="s">
        <v>15</v>
      </c>
      <c r="D279" s="111">
        <v>0</v>
      </c>
      <c r="E279" s="111">
        <v>0</v>
      </c>
      <c r="F279" s="111">
        <v>0</v>
      </c>
      <c r="G279" s="266"/>
      <c r="H279" s="282"/>
    </row>
    <row r="280" spans="1:8" ht="15.75" customHeight="1" thickBot="1">
      <c r="A280" s="146"/>
      <c r="B280" s="285"/>
      <c r="C280" s="112" t="s">
        <v>58</v>
      </c>
      <c r="D280" s="113">
        <f>SUM(D277:D279)</f>
        <v>31814.6</v>
      </c>
      <c r="E280" s="113">
        <f>SUM(E277:E279)</f>
        <v>31742.1</v>
      </c>
      <c r="F280" s="113">
        <f>SUM(F277:F279)</f>
        <v>31742.1</v>
      </c>
      <c r="G280" s="267"/>
      <c r="H280" s="283"/>
    </row>
    <row r="281" spans="1:8" s="25" customFormat="1" ht="15.75" customHeight="1">
      <c r="A281" s="144" t="s">
        <v>144</v>
      </c>
      <c r="B281" s="297" t="s">
        <v>111</v>
      </c>
      <c r="C281" s="109" t="s">
        <v>13</v>
      </c>
      <c r="D281" s="110">
        <v>0</v>
      </c>
      <c r="E281" s="110">
        <v>0</v>
      </c>
      <c r="F281" s="110">
        <v>0</v>
      </c>
      <c r="G281" s="265">
        <f>F284/D284</f>
        <v>0.9740967178449941</v>
      </c>
      <c r="H281" s="281"/>
    </row>
    <row r="282" spans="1:8" s="24" customFormat="1" ht="15.75" customHeight="1">
      <c r="A282" s="145"/>
      <c r="B282" s="297"/>
      <c r="C282" s="81" t="s">
        <v>14</v>
      </c>
      <c r="D282" s="111">
        <v>4350.8</v>
      </c>
      <c r="E282" s="111">
        <v>4238.1</v>
      </c>
      <c r="F282" s="111">
        <v>4238.1</v>
      </c>
      <c r="G282" s="266"/>
      <c r="H282" s="282"/>
    </row>
    <row r="283" spans="1:8" s="24" customFormat="1" ht="15.75" customHeight="1">
      <c r="A283" s="145"/>
      <c r="B283" s="297"/>
      <c r="C283" s="81" t="s">
        <v>15</v>
      </c>
      <c r="D283" s="111">
        <v>0</v>
      </c>
      <c r="E283" s="111">
        <v>0</v>
      </c>
      <c r="F283" s="111">
        <v>0</v>
      </c>
      <c r="G283" s="266"/>
      <c r="H283" s="282"/>
    </row>
    <row r="284" spans="1:8" s="24" customFormat="1" ht="15.75" customHeight="1" thickBot="1">
      <c r="A284" s="146"/>
      <c r="B284" s="298"/>
      <c r="C284" s="112" t="s">
        <v>58</v>
      </c>
      <c r="D284" s="113">
        <f>SUM(D281:D283)</f>
        <v>4350.8</v>
      </c>
      <c r="E284" s="113">
        <f>SUM(E281:E283)</f>
        <v>4238.1</v>
      </c>
      <c r="F284" s="113">
        <f>SUM(F281:F283)</f>
        <v>4238.1</v>
      </c>
      <c r="G284" s="267"/>
      <c r="H284" s="283"/>
    </row>
    <row r="285" spans="1:8" s="24" customFormat="1" ht="15.75" customHeight="1">
      <c r="A285" s="144" t="s">
        <v>256</v>
      </c>
      <c r="B285" s="289" t="s">
        <v>112</v>
      </c>
      <c r="C285" s="109" t="s">
        <v>13</v>
      </c>
      <c r="D285" s="110">
        <v>245</v>
      </c>
      <c r="E285" s="110">
        <v>245</v>
      </c>
      <c r="F285" s="110">
        <v>245</v>
      </c>
      <c r="G285" s="265">
        <f>F288/D288</f>
        <v>1</v>
      </c>
      <c r="H285" s="281"/>
    </row>
    <row r="286" spans="1:8" s="28" customFormat="1" ht="15.75" customHeight="1">
      <c r="A286" s="145"/>
      <c r="B286" s="289"/>
      <c r="C286" s="81" t="s">
        <v>14</v>
      </c>
      <c r="D286" s="111">
        <v>12.9</v>
      </c>
      <c r="E286" s="111">
        <v>12.9</v>
      </c>
      <c r="F286" s="111">
        <v>12.9</v>
      </c>
      <c r="G286" s="266"/>
      <c r="H286" s="282"/>
    </row>
    <row r="287" spans="1:8" s="24" customFormat="1" ht="15.75" customHeight="1">
      <c r="A287" s="145"/>
      <c r="B287" s="289"/>
      <c r="C287" s="81" t="s">
        <v>15</v>
      </c>
      <c r="D287" s="111">
        <v>0</v>
      </c>
      <c r="E287" s="111">
        <v>0</v>
      </c>
      <c r="F287" s="111">
        <v>0</v>
      </c>
      <c r="G287" s="266"/>
      <c r="H287" s="282"/>
    </row>
    <row r="288" spans="1:8" s="24" customFormat="1" ht="15.75" customHeight="1" thickBot="1">
      <c r="A288" s="146"/>
      <c r="B288" s="290"/>
      <c r="C288" s="112" t="s">
        <v>58</v>
      </c>
      <c r="D288" s="113">
        <f>SUM(D285:D287)</f>
        <v>257.9</v>
      </c>
      <c r="E288" s="113">
        <f>SUM(E285:E287)</f>
        <v>257.9</v>
      </c>
      <c r="F288" s="113">
        <f>SUM(F285:F287)</f>
        <v>257.9</v>
      </c>
      <c r="G288" s="267"/>
      <c r="H288" s="283"/>
    </row>
    <row r="289" spans="1:8" ht="13.5" thickBot="1">
      <c r="A289" s="232" t="s">
        <v>257</v>
      </c>
      <c r="B289" s="198" t="s">
        <v>117</v>
      </c>
      <c r="C289" s="59" t="s">
        <v>12</v>
      </c>
      <c r="D289" s="60">
        <f>D53+D63+D83</f>
        <v>0</v>
      </c>
      <c r="E289" s="60">
        <f>E53+E63+E83</f>
        <v>0</v>
      </c>
      <c r="F289" s="60">
        <f>F53+F63+F83</f>
        <v>0</v>
      </c>
      <c r="G289" s="201">
        <f>SUM(F289:F293)/SUM(D289:D293)</f>
        <v>0.9844872724201756</v>
      </c>
      <c r="H289" s="202"/>
    </row>
    <row r="290" spans="1:8" ht="13.5" thickBot="1">
      <c r="A290" s="233"/>
      <c r="B290" s="199"/>
      <c r="C290" s="61" t="s">
        <v>13</v>
      </c>
      <c r="D290" s="60">
        <f aca="true" t="shared" si="19" ref="D290:F291">D54+D64+D74+D84+D108</f>
        <v>763976.8999999999</v>
      </c>
      <c r="E290" s="60">
        <f t="shared" si="19"/>
        <v>757281.5</v>
      </c>
      <c r="F290" s="60">
        <f t="shared" si="19"/>
        <v>757281.5</v>
      </c>
      <c r="G290" s="176"/>
      <c r="H290" s="203"/>
    </row>
    <row r="291" spans="1:8" ht="13.5" thickBot="1">
      <c r="A291" s="233"/>
      <c r="B291" s="199"/>
      <c r="C291" s="61" t="s">
        <v>14</v>
      </c>
      <c r="D291" s="60">
        <f t="shared" si="19"/>
        <v>486441.5</v>
      </c>
      <c r="E291" s="60">
        <f t="shared" si="19"/>
        <v>473739.50000000006</v>
      </c>
      <c r="F291" s="60">
        <f t="shared" si="19"/>
        <v>473739.50000000006</v>
      </c>
      <c r="G291" s="176"/>
      <c r="H291" s="203"/>
    </row>
    <row r="292" spans="1:8" ht="13.5" thickBot="1">
      <c r="A292" s="233"/>
      <c r="B292" s="199"/>
      <c r="C292" s="104" t="s">
        <v>15</v>
      </c>
      <c r="D292" s="60">
        <v>0</v>
      </c>
      <c r="E292" s="60">
        <v>0</v>
      </c>
      <c r="F292" s="60">
        <v>0</v>
      </c>
      <c r="G292" s="176"/>
      <c r="H292" s="203"/>
    </row>
    <row r="293" spans="1:8" ht="13.5" thickBot="1">
      <c r="A293" s="234"/>
      <c r="B293" s="200"/>
      <c r="C293" s="63" t="s">
        <v>58</v>
      </c>
      <c r="D293" s="60">
        <f>D289+D290+D291+D292</f>
        <v>1250418.4</v>
      </c>
      <c r="E293" s="60">
        <f>E289+E290+E291+E292</f>
        <v>1231021</v>
      </c>
      <c r="F293" s="60">
        <f>F289+F290+F291+F292</f>
        <v>1231021</v>
      </c>
      <c r="G293" s="177"/>
      <c r="H293" s="204"/>
    </row>
    <row r="294" spans="1:8" ht="37.5" customHeight="1">
      <c r="A294" s="42" t="s">
        <v>1</v>
      </c>
      <c r="B294" s="43"/>
      <c r="C294" s="237" t="s">
        <v>242</v>
      </c>
      <c r="D294" s="237"/>
      <c r="E294" s="237"/>
      <c r="F294" s="237"/>
      <c r="G294" s="237"/>
      <c r="H294" s="238"/>
    </row>
    <row r="295" spans="1:8" ht="15">
      <c r="A295" s="44" t="s">
        <v>2</v>
      </c>
      <c r="B295" s="29"/>
      <c r="C295" s="45" t="s">
        <v>241</v>
      </c>
      <c r="D295" s="30"/>
      <c r="E295" s="30"/>
      <c r="F295" s="30"/>
      <c r="G295" s="31"/>
      <c r="H295" s="32"/>
    </row>
    <row r="296" spans="1:9" ht="18" customHeight="1" thickBot="1">
      <c r="A296" s="46" t="s">
        <v>3</v>
      </c>
      <c r="B296" s="33"/>
      <c r="C296" s="50" t="s">
        <v>41</v>
      </c>
      <c r="D296" s="34"/>
      <c r="E296" s="34"/>
      <c r="F296" s="34"/>
      <c r="G296" s="35"/>
      <c r="H296" s="51"/>
      <c r="I296" s="8"/>
    </row>
    <row r="297" spans="1:8" ht="102.75" thickBot="1">
      <c r="A297" s="15" t="s">
        <v>4</v>
      </c>
      <c r="B297" s="47" t="s">
        <v>5</v>
      </c>
      <c r="C297" s="47" t="s">
        <v>6</v>
      </c>
      <c r="D297" s="16" t="s">
        <v>7</v>
      </c>
      <c r="E297" s="16" t="s">
        <v>8</v>
      </c>
      <c r="F297" s="16" t="s">
        <v>9</v>
      </c>
      <c r="G297" s="47" t="s">
        <v>10</v>
      </c>
      <c r="H297" s="48" t="s">
        <v>11</v>
      </c>
    </row>
    <row r="298" spans="1:8" s="4" customFormat="1" ht="12.75">
      <c r="A298" s="189">
        <v>1</v>
      </c>
      <c r="B298" s="208" t="s">
        <v>158</v>
      </c>
      <c r="C298" s="36" t="s">
        <v>12</v>
      </c>
      <c r="D298" s="37">
        <f aca="true" t="shared" si="20" ref="D298:F301">D302+D306+D310+D314+D318+D322+D326+D330+D334+D338</f>
        <v>0</v>
      </c>
      <c r="E298" s="37">
        <f t="shared" si="20"/>
        <v>0</v>
      </c>
      <c r="F298" s="37">
        <f t="shared" si="20"/>
        <v>0</v>
      </c>
      <c r="G298" s="156">
        <f>SUM(F298:F301)/SUM(D298:D301)</f>
        <v>0.9986617898652295</v>
      </c>
      <c r="H298" s="163"/>
    </row>
    <row r="299" spans="1:8" s="4" customFormat="1" ht="12.75">
      <c r="A299" s="190"/>
      <c r="B299" s="209"/>
      <c r="C299" s="38" t="s">
        <v>13</v>
      </c>
      <c r="D299" s="39">
        <f t="shared" si="20"/>
        <v>65400.78999999999</v>
      </c>
      <c r="E299" s="39">
        <f t="shared" si="20"/>
        <v>65313.27</v>
      </c>
      <c r="F299" s="39">
        <f t="shared" si="20"/>
        <v>65313.27</v>
      </c>
      <c r="G299" s="157"/>
      <c r="H299" s="164"/>
    </row>
    <row r="300" spans="1:8" s="4" customFormat="1" ht="27" customHeight="1">
      <c r="A300" s="190"/>
      <c r="B300" s="209"/>
      <c r="C300" s="38" t="s">
        <v>14</v>
      </c>
      <c r="D300" s="39">
        <f t="shared" si="20"/>
        <v>0</v>
      </c>
      <c r="E300" s="39">
        <f t="shared" si="20"/>
        <v>0</v>
      </c>
      <c r="F300" s="39">
        <f t="shared" si="20"/>
        <v>0</v>
      </c>
      <c r="G300" s="157"/>
      <c r="H300" s="164"/>
    </row>
    <row r="301" spans="1:8" s="4" customFormat="1" ht="50.25" customHeight="1" thickBot="1">
      <c r="A301" s="191"/>
      <c r="B301" s="210"/>
      <c r="C301" s="40" t="s">
        <v>15</v>
      </c>
      <c r="D301" s="41">
        <f t="shared" si="20"/>
        <v>0</v>
      </c>
      <c r="E301" s="41">
        <f t="shared" si="20"/>
        <v>0</v>
      </c>
      <c r="F301" s="41">
        <f t="shared" si="20"/>
        <v>0</v>
      </c>
      <c r="G301" s="162"/>
      <c r="H301" s="165"/>
    </row>
    <row r="302" spans="1:8" s="5" customFormat="1" ht="12.75">
      <c r="A302" s="144" t="s">
        <v>16</v>
      </c>
      <c r="B302" s="147" t="s">
        <v>243</v>
      </c>
      <c r="C302" s="17" t="s">
        <v>12</v>
      </c>
      <c r="D302" s="18">
        <v>0</v>
      </c>
      <c r="E302" s="18">
        <v>0</v>
      </c>
      <c r="F302" s="18">
        <v>0</v>
      </c>
      <c r="G302" s="150">
        <f>SUM(F302:F305)/SUM(D302:D305)</f>
        <v>1</v>
      </c>
      <c r="H302" s="153"/>
    </row>
    <row r="303" spans="1:8" s="5" customFormat="1" ht="12.75">
      <c r="A303" s="145"/>
      <c r="B303" s="148"/>
      <c r="C303" s="19" t="s">
        <v>13</v>
      </c>
      <c r="D303" s="20">
        <v>6358.8</v>
      </c>
      <c r="E303" s="20">
        <v>6358.8</v>
      </c>
      <c r="F303" s="20">
        <v>6358.8</v>
      </c>
      <c r="G303" s="151"/>
      <c r="H303" s="154"/>
    </row>
    <row r="304" spans="1:8" s="5" customFormat="1" ht="12.75">
      <c r="A304" s="145"/>
      <c r="B304" s="148"/>
      <c r="C304" s="19" t="s">
        <v>14</v>
      </c>
      <c r="D304" s="20">
        <v>0</v>
      </c>
      <c r="E304" s="20">
        <v>0</v>
      </c>
      <c r="F304" s="20">
        <v>0</v>
      </c>
      <c r="G304" s="151"/>
      <c r="H304" s="154"/>
    </row>
    <row r="305" spans="1:8" s="5" customFormat="1" ht="47.25" customHeight="1" thickBot="1">
      <c r="A305" s="146"/>
      <c r="B305" s="149"/>
      <c r="C305" s="21" t="s">
        <v>15</v>
      </c>
      <c r="D305" s="22">
        <v>0</v>
      </c>
      <c r="E305" s="22">
        <v>0</v>
      </c>
      <c r="F305" s="22">
        <v>0</v>
      </c>
      <c r="G305" s="152"/>
      <c r="H305" s="155"/>
    </row>
    <row r="306" spans="1:8" s="5" customFormat="1" ht="12.75">
      <c r="A306" s="144" t="s">
        <v>17</v>
      </c>
      <c r="B306" s="147" t="s">
        <v>244</v>
      </c>
      <c r="C306" s="17" t="s">
        <v>12</v>
      </c>
      <c r="D306" s="18">
        <v>0</v>
      </c>
      <c r="E306" s="18">
        <v>0</v>
      </c>
      <c r="F306" s="18">
        <v>0</v>
      </c>
      <c r="G306" s="150">
        <f>SUM(F306:F309)/SUM(D306:D309)</f>
        <v>0.9999164175850133</v>
      </c>
      <c r="H306" s="153"/>
    </row>
    <row r="307" spans="1:8" s="5" customFormat="1" ht="12.75">
      <c r="A307" s="145"/>
      <c r="B307" s="148"/>
      <c r="C307" s="19" t="s">
        <v>13</v>
      </c>
      <c r="D307" s="20">
        <v>11007.1</v>
      </c>
      <c r="E307" s="20">
        <v>11006.18</v>
      </c>
      <c r="F307" s="20">
        <v>11006.18</v>
      </c>
      <c r="G307" s="151"/>
      <c r="H307" s="154"/>
    </row>
    <row r="308" spans="1:8" s="5" customFormat="1" ht="12.75">
      <c r="A308" s="145"/>
      <c r="B308" s="148"/>
      <c r="C308" s="19" t="s">
        <v>14</v>
      </c>
      <c r="D308" s="20">
        <v>0</v>
      </c>
      <c r="E308" s="20">
        <v>0</v>
      </c>
      <c r="F308" s="20">
        <v>0</v>
      </c>
      <c r="G308" s="151"/>
      <c r="H308" s="154"/>
    </row>
    <row r="309" spans="1:8" s="5" customFormat="1" ht="47.25" customHeight="1" thickBot="1">
      <c r="A309" s="146"/>
      <c r="B309" s="149"/>
      <c r="C309" s="21" t="s">
        <v>15</v>
      </c>
      <c r="D309" s="22">
        <v>0</v>
      </c>
      <c r="E309" s="22">
        <v>0</v>
      </c>
      <c r="F309" s="22">
        <v>0</v>
      </c>
      <c r="G309" s="152"/>
      <c r="H309" s="155"/>
    </row>
    <row r="310" spans="1:8" s="5" customFormat="1" ht="12.75">
      <c r="A310" s="144" t="s">
        <v>19</v>
      </c>
      <c r="B310" s="147" t="s">
        <v>245</v>
      </c>
      <c r="C310" s="17" t="s">
        <v>12</v>
      </c>
      <c r="D310" s="18">
        <v>0</v>
      </c>
      <c r="E310" s="18">
        <v>0</v>
      </c>
      <c r="F310" s="18">
        <v>0</v>
      </c>
      <c r="G310" s="150">
        <f>SUM(F310:F313)/SUM(D310:D313)</f>
        <v>0.9979659014179609</v>
      </c>
      <c r="H310" s="153"/>
    </row>
    <row r="311" spans="1:8" s="5" customFormat="1" ht="12.75">
      <c r="A311" s="145"/>
      <c r="B311" s="148"/>
      <c r="C311" s="19" t="s">
        <v>13</v>
      </c>
      <c r="D311" s="20">
        <v>1184.8</v>
      </c>
      <c r="E311" s="20">
        <v>1182.39</v>
      </c>
      <c r="F311" s="20">
        <v>1182.39</v>
      </c>
      <c r="G311" s="151"/>
      <c r="H311" s="154"/>
    </row>
    <row r="312" spans="1:8" s="5" customFormat="1" ht="12.75">
      <c r="A312" s="145"/>
      <c r="B312" s="148"/>
      <c r="C312" s="19" t="s">
        <v>14</v>
      </c>
      <c r="D312" s="20">
        <v>0</v>
      </c>
      <c r="E312" s="20">
        <v>0</v>
      </c>
      <c r="F312" s="20">
        <v>0</v>
      </c>
      <c r="G312" s="151"/>
      <c r="H312" s="154"/>
    </row>
    <row r="313" spans="1:8" s="5" customFormat="1" ht="47.25" customHeight="1" thickBot="1">
      <c r="A313" s="146"/>
      <c r="B313" s="149"/>
      <c r="C313" s="21" t="s">
        <v>15</v>
      </c>
      <c r="D313" s="22">
        <v>0</v>
      </c>
      <c r="E313" s="22">
        <v>0</v>
      </c>
      <c r="F313" s="22">
        <v>0</v>
      </c>
      <c r="G313" s="152"/>
      <c r="H313" s="155"/>
    </row>
    <row r="314" spans="1:8" s="5" customFormat="1" ht="12.75">
      <c r="A314" s="144" t="s">
        <v>20</v>
      </c>
      <c r="B314" s="147" t="s">
        <v>246</v>
      </c>
      <c r="C314" s="17" t="s">
        <v>12</v>
      </c>
      <c r="D314" s="18">
        <v>0</v>
      </c>
      <c r="E314" s="18">
        <v>0</v>
      </c>
      <c r="F314" s="18">
        <v>0</v>
      </c>
      <c r="G314" s="150">
        <f>SUM(F314:F317)/SUM(D314:D317)</f>
        <v>1</v>
      </c>
      <c r="H314" s="153"/>
    </row>
    <row r="315" spans="1:8" s="5" customFormat="1" ht="12.75">
      <c r="A315" s="145"/>
      <c r="B315" s="148"/>
      <c r="C315" s="19" t="s">
        <v>13</v>
      </c>
      <c r="D315" s="20">
        <v>18495.4</v>
      </c>
      <c r="E315" s="20">
        <v>18495.4</v>
      </c>
      <c r="F315" s="20">
        <v>18495.4</v>
      </c>
      <c r="G315" s="151"/>
      <c r="H315" s="154"/>
    </row>
    <row r="316" spans="1:8" s="5" customFormat="1" ht="12.75">
      <c r="A316" s="145"/>
      <c r="B316" s="148"/>
      <c r="C316" s="19" t="s">
        <v>14</v>
      </c>
      <c r="D316" s="20">
        <v>0</v>
      </c>
      <c r="E316" s="20">
        <v>0</v>
      </c>
      <c r="F316" s="20">
        <v>0</v>
      </c>
      <c r="G316" s="151"/>
      <c r="H316" s="154"/>
    </row>
    <row r="317" spans="1:8" s="5" customFormat="1" ht="111.75" customHeight="1" thickBot="1">
      <c r="A317" s="146"/>
      <c r="B317" s="149"/>
      <c r="C317" s="21" t="s">
        <v>15</v>
      </c>
      <c r="D317" s="22">
        <v>0</v>
      </c>
      <c r="E317" s="22">
        <v>0</v>
      </c>
      <c r="F317" s="22">
        <v>0</v>
      </c>
      <c r="G317" s="152"/>
      <c r="H317" s="155"/>
    </row>
    <row r="318" spans="1:8" s="5" customFormat="1" ht="12.75">
      <c r="A318" s="144" t="s">
        <v>21</v>
      </c>
      <c r="B318" s="147" t="s">
        <v>247</v>
      </c>
      <c r="C318" s="17" t="s">
        <v>12</v>
      </c>
      <c r="D318" s="18">
        <v>0</v>
      </c>
      <c r="E318" s="18">
        <v>0</v>
      </c>
      <c r="F318" s="18">
        <v>0</v>
      </c>
      <c r="G318" s="150">
        <f>SUM(F318:F321)/SUM(D318:D321)</f>
        <v>1</v>
      </c>
      <c r="H318" s="153"/>
    </row>
    <row r="319" spans="1:8" s="5" customFormat="1" ht="12.75">
      <c r="A319" s="145"/>
      <c r="B319" s="148"/>
      <c r="C319" s="19" t="s">
        <v>13</v>
      </c>
      <c r="D319" s="20">
        <v>549.6</v>
      </c>
      <c r="E319" s="20">
        <v>549.6</v>
      </c>
      <c r="F319" s="20">
        <v>549.6</v>
      </c>
      <c r="G319" s="151"/>
      <c r="H319" s="154"/>
    </row>
    <row r="320" spans="1:8" s="5" customFormat="1" ht="12.75">
      <c r="A320" s="145"/>
      <c r="B320" s="148"/>
      <c r="C320" s="19" t="s">
        <v>14</v>
      </c>
      <c r="D320" s="20">
        <v>0</v>
      </c>
      <c r="E320" s="20">
        <v>0</v>
      </c>
      <c r="F320" s="20">
        <v>0</v>
      </c>
      <c r="G320" s="151"/>
      <c r="H320" s="154"/>
    </row>
    <row r="321" spans="1:8" s="5" customFormat="1" ht="116.25" customHeight="1" thickBot="1">
      <c r="A321" s="146"/>
      <c r="B321" s="149"/>
      <c r="C321" s="21" t="s">
        <v>15</v>
      </c>
      <c r="D321" s="22">
        <v>0</v>
      </c>
      <c r="E321" s="22">
        <v>0</v>
      </c>
      <c r="F321" s="22">
        <v>0</v>
      </c>
      <c r="G321" s="152"/>
      <c r="H321" s="155"/>
    </row>
    <row r="322" spans="1:8" s="5" customFormat="1" ht="12.75">
      <c r="A322" s="144" t="s">
        <v>22</v>
      </c>
      <c r="B322" s="147" t="s">
        <v>248</v>
      </c>
      <c r="C322" s="17" t="s">
        <v>12</v>
      </c>
      <c r="D322" s="18">
        <v>0</v>
      </c>
      <c r="E322" s="18">
        <v>0</v>
      </c>
      <c r="F322" s="18">
        <v>0</v>
      </c>
      <c r="G322" s="150">
        <f>SUM(F322:F325)/SUM(D322:D325)</f>
        <v>1</v>
      </c>
      <c r="H322" s="153"/>
    </row>
    <row r="323" spans="1:8" s="5" customFormat="1" ht="12.75">
      <c r="A323" s="145"/>
      <c r="B323" s="148"/>
      <c r="C323" s="19" t="s">
        <v>13</v>
      </c>
      <c r="D323" s="20">
        <v>80</v>
      </c>
      <c r="E323" s="20">
        <v>80</v>
      </c>
      <c r="F323" s="20">
        <v>80</v>
      </c>
      <c r="G323" s="151"/>
      <c r="H323" s="154"/>
    </row>
    <row r="324" spans="1:8" s="5" customFormat="1" ht="12.75">
      <c r="A324" s="145"/>
      <c r="B324" s="148"/>
      <c r="C324" s="19" t="s">
        <v>14</v>
      </c>
      <c r="D324" s="20">
        <v>0</v>
      </c>
      <c r="E324" s="20">
        <v>0</v>
      </c>
      <c r="F324" s="20">
        <v>0</v>
      </c>
      <c r="G324" s="151"/>
      <c r="H324" s="154"/>
    </row>
    <row r="325" spans="1:8" s="5" customFormat="1" ht="117" customHeight="1" thickBot="1">
      <c r="A325" s="146"/>
      <c r="B325" s="149"/>
      <c r="C325" s="21" t="s">
        <v>15</v>
      </c>
      <c r="D325" s="22">
        <v>0</v>
      </c>
      <c r="E325" s="22">
        <v>0</v>
      </c>
      <c r="F325" s="22">
        <v>0</v>
      </c>
      <c r="G325" s="152"/>
      <c r="H325" s="155"/>
    </row>
    <row r="326" spans="1:8" s="5" customFormat="1" ht="12.75">
      <c r="A326" s="144" t="s">
        <v>23</v>
      </c>
      <c r="B326" s="147" t="s">
        <v>249</v>
      </c>
      <c r="C326" s="17" t="s">
        <v>12</v>
      </c>
      <c r="D326" s="18">
        <v>0</v>
      </c>
      <c r="E326" s="18">
        <v>0</v>
      </c>
      <c r="F326" s="18">
        <v>0</v>
      </c>
      <c r="G326" s="150">
        <f>SUM(F326:F329)/SUM(D326:D329)</f>
        <v>1</v>
      </c>
      <c r="H326" s="153"/>
    </row>
    <row r="327" spans="1:8" s="5" customFormat="1" ht="12.75">
      <c r="A327" s="145"/>
      <c r="B327" s="148"/>
      <c r="C327" s="19" t="s">
        <v>13</v>
      </c>
      <c r="D327" s="20">
        <v>2414.2</v>
      </c>
      <c r="E327" s="20">
        <v>2414.2</v>
      </c>
      <c r="F327" s="20">
        <v>2414.2</v>
      </c>
      <c r="G327" s="151"/>
      <c r="H327" s="154"/>
    </row>
    <row r="328" spans="1:8" s="5" customFormat="1" ht="12.75">
      <c r="A328" s="145"/>
      <c r="B328" s="148"/>
      <c r="C328" s="19" t="s">
        <v>14</v>
      </c>
      <c r="D328" s="20">
        <v>0</v>
      </c>
      <c r="E328" s="20">
        <v>0</v>
      </c>
      <c r="F328" s="20">
        <v>0</v>
      </c>
      <c r="G328" s="151"/>
      <c r="H328" s="154"/>
    </row>
    <row r="329" spans="1:8" s="5" customFormat="1" ht="223.5" customHeight="1" thickBot="1">
      <c r="A329" s="146"/>
      <c r="B329" s="149"/>
      <c r="C329" s="21" t="s">
        <v>15</v>
      </c>
      <c r="D329" s="22">
        <v>0</v>
      </c>
      <c r="E329" s="22">
        <v>0</v>
      </c>
      <c r="F329" s="22">
        <v>0</v>
      </c>
      <c r="G329" s="152"/>
      <c r="H329" s="155"/>
    </row>
    <row r="330" spans="1:8" s="5" customFormat="1" ht="12.75">
      <c r="A330" s="144" t="s">
        <v>24</v>
      </c>
      <c r="B330" s="147" t="s">
        <v>250</v>
      </c>
      <c r="C330" s="17" t="s">
        <v>12</v>
      </c>
      <c r="D330" s="18">
        <v>0</v>
      </c>
      <c r="E330" s="18">
        <v>0</v>
      </c>
      <c r="F330" s="18">
        <v>0</v>
      </c>
      <c r="G330" s="150">
        <f>SUM(F330:F333)/SUM(D330:D333)</f>
        <v>0.7270491803278689</v>
      </c>
      <c r="H330" s="153"/>
    </row>
    <row r="331" spans="1:8" s="5" customFormat="1" ht="12.75">
      <c r="A331" s="145"/>
      <c r="B331" s="148"/>
      <c r="C331" s="19" t="s">
        <v>13</v>
      </c>
      <c r="D331" s="20">
        <v>122</v>
      </c>
      <c r="E331" s="20">
        <v>88.7</v>
      </c>
      <c r="F331" s="20">
        <v>88.7</v>
      </c>
      <c r="G331" s="151"/>
      <c r="H331" s="154"/>
    </row>
    <row r="332" spans="1:8" s="5" customFormat="1" ht="12.75">
      <c r="A332" s="145"/>
      <c r="B332" s="148"/>
      <c r="C332" s="19" t="s">
        <v>14</v>
      </c>
      <c r="D332" s="20">
        <v>0</v>
      </c>
      <c r="E332" s="20">
        <v>0</v>
      </c>
      <c r="F332" s="20">
        <v>0</v>
      </c>
      <c r="G332" s="151"/>
      <c r="H332" s="154"/>
    </row>
    <row r="333" spans="1:8" s="5" customFormat="1" ht="34.5" customHeight="1" thickBot="1">
      <c r="A333" s="146"/>
      <c r="B333" s="149"/>
      <c r="C333" s="21" t="s">
        <v>15</v>
      </c>
      <c r="D333" s="22">
        <v>0</v>
      </c>
      <c r="E333" s="22">
        <v>0</v>
      </c>
      <c r="F333" s="22">
        <v>0</v>
      </c>
      <c r="G333" s="152"/>
      <c r="H333" s="155"/>
    </row>
    <row r="334" spans="1:8" s="5" customFormat="1" ht="12.75">
      <c r="A334" s="144" t="s">
        <v>25</v>
      </c>
      <c r="B334" s="147" t="s">
        <v>251</v>
      </c>
      <c r="C334" s="17" t="s">
        <v>12</v>
      </c>
      <c r="D334" s="18">
        <v>0</v>
      </c>
      <c r="E334" s="18">
        <v>0</v>
      </c>
      <c r="F334" s="18">
        <v>0</v>
      </c>
      <c r="G334" s="150">
        <f>SUM(F334:F337)/SUM(D334:D337)</f>
        <v>0.797872340425532</v>
      </c>
      <c r="H334" s="153"/>
    </row>
    <row r="335" spans="1:8" s="5" customFormat="1" ht="12.75">
      <c r="A335" s="145"/>
      <c r="B335" s="148"/>
      <c r="C335" s="19" t="s">
        <v>13</v>
      </c>
      <c r="D335" s="20">
        <v>169.2</v>
      </c>
      <c r="E335" s="20">
        <v>135</v>
      </c>
      <c r="F335" s="20">
        <v>135</v>
      </c>
      <c r="G335" s="151"/>
      <c r="H335" s="154"/>
    </row>
    <row r="336" spans="1:8" s="5" customFormat="1" ht="12.75">
      <c r="A336" s="145"/>
      <c r="B336" s="148"/>
      <c r="C336" s="19" t="s">
        <v>14</v>
      </c>
      <c r="D336" s="20">
        <v>0</v>
      </c>
      <c r="E336" s="20">
        <v>0</v>
      </c>
      <c r="F336" s="20">
        <v>0</v>
      </c>
      <c r="G336" s="151"/>
      <c r="H336" s="154"/>
    </row>
    <row r="337" spans="1:8" s="5" customFormat="1" ht="34.5" customHeight="1" thickBot="1">
      <c r="A337" s="146"/>
      <c r="B337" s="149"/>
      <c r="C337" s="21" t="s">
        <v>15</v>
      </c>
      <c r="D337" s="22">
        <v>0</v>
      </c>
      <c r="E337" s="22">
        <v>0</v>
      </c>
      <c r="F337" s="22">
        <v>0</v>
      </c>
      <c r="G337" s="152"/>
      <c r="H337" s="155"/>
    </row>
    <row r="338" spans="1:8" s="5" customFormat="1" ht="12.75">
      <c r="A338" s="144" t="s">
        <v>28</v>
      </c>
      <c r="B338" s="147" t="s">
        <v>159</v>
      </c>
      <c r="C338" s="17" t="s">
        <v>12</v>
      </c>
      <c r="D338" s="18">
        <v>0</v>
      </c>
      <c r="E338" s="18">
        <v>0</v>
      </c>
      <c r="F338" s="18">
        <v>0</v>
      </c>
      <c r="G338" s="150">
        <f>SUM(F338:F341)/SUM(D338:D341)</f>
        <v>0.9993329253879645</v>
      </c>
      <c r="H338" s="153"/>
    </row>
    <row r="339" spans="1:8" s="5" customFormat="1" ht="12.75">
      <c r="A339" s="145"/>
      <c r="B339" s="148"/>
      <c r="C339" s="19" t="s">
        <v>13</v>
      </c>
      <c r="D339" s="20">
        <v>25019.69</v>
      </c>
      <c r="E339" s="20">
        <v>25003</v>
      </c>
      <c r="F339" s="20">
        <v>25003</v>
      </c>
      <c r="G339" s="151"/>
      <c r="H339" s="154"/>
    </row>
    <row r="340" spans="1:8" s="5" customFormat="1" ht="12.75">
      <c r="A340" s="145"/>
      <c r="B340" s="148"/>
      <c r="C340" s="19" t="s">
        <v>14</v>
      </c>
      <c r="D340" s="20">
        <v>0</v>
      </c>
      <c r="E340" s="20">
        <v>0</v>
      </c>
      <c r="F340" s="20">
        <v>0</v>
      </c>
      <c r="G340" s="151"/>
      <c r="H340" s="154"/>
    </row>
    <row r="341" spans="1:8" s="5" customFormat="1" ht="63.75" customHeight="1" thickBot="1">
      <c r="A341" s="146"/>
      <c r="B341" s="149"/>
      <c r="C341" s="21" t="s">
        <v>15</v>
      </c>
      <c r="D341" s="22">
        <v>0</v>
      </c>
      <c r="E341" s="22">
        <v>0</v>
      </c>
      <c r="F341" s="22">
        <v>0</v>
      </c>
      <c r="G341" s="152"/>
      <c r="H341" s="155"/>
    </row>
    <row r="342" spans="1:8" s="5" customFormat="1" ht="47.25" customHeight="1" hidden="1">
      <c r="A342" s="211"/>
      <c r="B342" s="212"/>
      <c r="C342" s="212"/>
      <c r="D342" s="212"/>
      <c r="E342" s="212"/>
      <c r="F342" s="212"/>
      <c r="G342" s="212"/>
      <c r="H342" s="213"/>
    </row>
    <row r="343" spans="1:8" s="5" customFormat="1" ht="47.25" customHeight="1" hidden="1">
      <c r="A343" s="214"/>
      <c r="B343" s="215"/>
      <c r="C343" s="215"/>
      <c r="D343" s="215"/>
      <c r="E343" s="215"/>
      <c r="F343" s="215"/>
      <c r="G343" s="215"/>
      <c r="H343" s="216"/>
    </row>
    <row r="344" spans="1:8" s="5" customFormat="1" ht="22.5" customHeight="1">
      <c r="A344" s="189" t="s">
        <v>29</v>
      </c>
      <c r="B344" s="208" t="s">
        <v>160</v>
      </c>
      <c r="C344" s="36" t="s">
        <v>12</v>
      </c>
      <c r="D344" s="37">
        <v>0</v>
      </c>
      <c r="E344" s="37">
        <v>0</v>
      </c>
      <c r="F344" s="37">
        <v>0</v>
      </c>
      <c r="G344" s="156">
        <v>0</v>
      </c>
      <c r="H344" s="163"/>
    </row>
    <row r="345" spans="1:8" s="5" customFormat="1" ht="22.5" customHeight="1">
      <c r="A345" s="190"/>
      <c r="B345" s="209"/>
      <c r="C345" s="38" t="s">
        <v>13</v>
      </c>
      <c r="D345" s="39">
        <f>D349+D353</f>
        <v>0</v>
      </c>
      <c r="E345" s="39">
        <f>E349+E353</f>
        <v>0</v>
      </c>
      <c r="F345" s="39">
        <f>F349+F353</f>
        <v>0</v>
      </c>
      <c r="G345" s="157"/>
      <c r="H345" s="164"/>
    </row>
    <row r="346" spans="1:8" s="5" customFormat="1" ht="24" customHeight="1">
      <c r="A346" s="190"/>
      <c r="B346" s="209"/>
      <c r="C346" s="38" t="s">
        <v>14</v>
      </c>
      <c r="D346" s="39">
        <v>0</v>
      </c>
      <c r="E346" s="39">
        <v>0</v>
      </c>
      <c r="F346" s="39">
        <v>0</v>
      </c>
      <c r="G346" s="157"/>
      <c r="H346" s="164"/>
    </row>
    <row r="347" spans="1:8" s="5" customFormat="1" ht="21.75" customHeight="1" thickBot="1">
      <c r="A347" s="191"/>
      <c r="B347" s="210"/>
      <c r="C347" s="40" t="s">
        <v>15</v>
      </c>
      <c r="D347" s="41">
        <v>0</v>
      </c>
      <c r="E347" s="41">
        <v>0</v>
      </c>
      <c r="F347" s="41">
        <v>0</v>
      </c>
      <c r="G347" s="162"/>
      <c r="H347" s="165"/>
    </row>
    <row r="348" spans="1:8" s="5" customFormat="1" ht="28.5" customHeight="1">
      <c r="A348" s="144" t="s">
        <v>30</v>
      </c>
      <c r="B348" s="147" t="s">
        <v>252</v>
      </c>
      <c r="C348" s="17" t="s">
        <v>12</v>
      </c>
      <c r="D348" s="18">
        <v>0</v>
      </c>
      <c r="E348" s="18">
        <v>0</v>
      </c>
      <c r="F348" s="18">
        <v>0</v>
      </c>
      <c r="G348" s="150">
        <v>0</v>
      </c>
      <c r="H348" s="153"/>
    </row>
    <row r="349" spans="1:8" s="5" customFormat="1" ht="27" customHeight="1">
      <c r="A349" s="145"/>
      <c r="B349" s="148"/>
      <c r="C349" s="19" t="s">
        <v>13</v>
      </c>
      <c r="D349" s="20">
        <v>0</v>
      </c>
      <c r="E349" s="20">
        <v>0</v>
      </c>
      <c r="F349" s="20">
        <v>0</v>
      </c>
      <c r="G349" s="151"/>
      <c r="H349" s="154"/>
    </row>
    <row r="350" spans="1:8" s="5" customFormat="1" ht="25.5" customHeight="1">
      <c r="A350" s="145"/>
      <c r="B350" s="148"/>
      <c r="C350" s="19" t="s">
        <v>14</v>
      </c>
      <c r="D350" s="20">
        <v>0</v>
      </c>
      <c r="E350" s="20">
        <v>0</v>
      </c>
      <c r="F350" s="20">
        <v>0</v>
      </c>
      <c r="G350" s="151"/>
      <c r="H350" s="154"/>
    </row>
    <row r="351" spans="1:8" s="5" customFormat="1" ht="30.75" customHeight="1" thickBot="1">
      <c r="A351" s="146"/>
      <c r="B351" s="149"/>
      <c r="C351" s="21" t="s">
        <v>15</v>
      </c>
      <c r="D351" s="22">
        <v>0</v>
      </c>
      <c r="E351" s="22">
        <v>0</v>
      </c>
      <c r="F351" s="22">
        <v>0</v>
      </c>
      <c r="G351" s="152"/>
      <c r="H351" s="155"/>
    </row>
    <row r="352" spans="1:8" s="5" customFormat="1" ht="24.75" customHeight="1">
      <c r="A352" s="144" t="s">
        <v>31</v>
      </c>
      <c r="B352" s="147" t="s">
        <v>161</v>
      </c>
      <c r="C352" s="17" t="s">
        <v>12</v>
      </c>
      <c r="D352" s="18">
        <v>0</v>
      </c>
      <c r="E352" s="18">
        <v>0</v>
      </c>
      <c r="F352" s="18">
        <v>0</v>
      </c>
      <c r="G352" s="150">
        <v>0</v>
      </c>
      <c r="H352" s="153"/>
    </row>
    <row r="353" spans="1:8" s="5" customFormat="1" ht="23.25" customHeight="1">
      <c r="A353" s="145"/>
      <c r="B353" s="148"/>
      <c r="C353" s="19" t="s">
        <v>13</v>
      </c>
      <c r="D353" s="20">
        <v>0</v>
      </c>
      <c r="E353" s="20">
        <v>0</v>
      </c>
      <c r="F353" s="20">
        <v>0</v>
      </c>
      <c r="G353" s="151"/>
      <c r="H353" s="154"/>
    </row>
    <row r="354" spans="1:8" s="5" customFormat="1" ht="20.25" customHeight="1">
      <c r="A354" s="145"/>
      <c r="B354" s="148"/>
      <c r="C354" s="19" t="s">
        <v>14</v>
      </c>
      <c r="D354" s="20">
        <v>0</v>
      </c>
      <c r="E354" s="20">
        <v>0</v>
      </c>
      <c r="F354" s="20">
        <v>0</v>
      </c>
      <c r="G354" s="151"/>
      <c r="H354" s="154"/>
    </row>
    <row r="355" spans="1:8" s="5" customFormat="1" ht="24.75" customHeight="1" thickBot="1">
      <c r="A355" s="146"/>
      <c r="B355" s="149"/>
      <c r="C355" s="21" t="s">
        <v>15</v>
      </c>
      <c r="D355" s="22">
        <v>0</v>
      </c>
      <c r="E355" s="22">
        <v>0</v>
      </c>
      <c r="F355" s="22">
        <v>0</v>
      </c>
      <c r="G355" s="152"/>
      <c r="H355" s="155"/>
    </row>
    <row r="356" spans="1:8" s="5" customFormat="1" ht="47.25" customHeight="1" hidden="1">
      <c r="A356" s="211"/>
      <c r="B356" s="212"/>
      <c r="C356" s="212"/>
      <c r="D356" s="212"/>
      <c r="E356" s="212"/>
      <c r="F356" s="212"/>
      <c r="G356" s="212"/>
      <c r="H356" s="213"/>
    </row>
    <row r="357" spans="1:8" s="5" customFormat="1" ht="47.25" customHeight="1" hidden="1">
      <c r="A357" s="214"/>
      <c r="B357" s="215"/>
      <c r="C357" s="215"/>
      <c r="D357" s="215"/>
      <c r="E357" s="215"/>
      <c r="F357" s="215"/>
      <c r="G357" s="215"/>
      <c r="H357" s="216"/>
    </row>
    <row r="358" spans="1:8" s="5" customFormat="1" ht="21" customHeight="1">
      <c r="A358" s="189" t="s">
        <v>32</v>
      </c>
      <c r="B358" s="208" t="s">
        <v>162</v>
      </c>
      <c r="C358" s="36" t="s">
        <v>12</v>
      </c>
      <c r="D358" s="37">
        <f aca="true" t="shared" si="21" ref="D358:F361">D362</f>
        <v>0</v>
      </c>
      <c r="E358" s="37">
        <f t="shared" si="21"/>
        <v>0</v>
      </c>
      <c r="F358" s="37">
        <f t="shared" si="21"/>
        <v>0</v>
      </c>
      <c r="G358" s="156">
        <f>SUM(F358:F361)/SUM(D358:D361)</f>
        <v>0.8858103505551771</v>
      </c>
      <c r="H358" s="163"/>
    </row>
    <row r="359" spans="1:8" s="5" customFormat="1" ht="21.75" customHeight="1">
      <c r="A359" s="190"/>
      <c r="B359" s="209"/>
      <c r="C359" s="38" t="s">
        <v>13</v>
      </c>
      <c r="D359" s="39">
        <f t="shared" si="21"/>
        <v>0</v>
      </c>
      <c r="E359" s="39">
        <f t="shared" si="21"/>
        <v>0</v>
      </c>
      <c r="F359" s="39">
        <f t="shared" si="21"/>
        <v>0</v>
      </c>
      <c r="G359" s="157"/>
      <c r="H359" s="164"/>
    </row>
    <row r="360" spans="1:8" s="5" customFormat="1" ht="15.75" customHeight="1">
      <c r="A360" s="190"/>
      <c r="B360" s="209"/>
      <c r="C360" s="38" t="s">
        <v>14</v>
      </c>
      <c r="D360" s="39">
        <f t="shared" si="21"/>
        <v>11920.52</v>
      </c>
      <c r="E360" s="39">
        <f t="shared" si="21"/>
        <v>10559.32</v>
      </c>
      <c r="F360" s="39">
        <f t="shared" si="21"/>
        <v>10559.32</v>
      </c>
      <c r="G360" s="157"/>
      <c r="H360" s="164"/>
    </row>
    <row r="361" spans="1:8" s="5" customFormat="1" ht="19.5" customHeight="1" thickBot="1">
      <c r="A361" s="191"/>
      <c r="B361" s="210"/>
      <c r="C361" s="40" t="s">
        <v>15</v>
      </c>
      <c r="D361" s="41">
        <f t="shared" si="21"/>
        <v>0</v>
      </c>
      <c r="E361" s="41">
        <f t="shared" si="21"/>
        <v>0</v>
      </c>
      <c r="F361" s="41">
        <f t="shared" si="21"/>
        <v>0</v>
      </c>
      <c r="G361" s="162"/>
      <c r="H361" s="165"/>
    </row>
    <row r="362" spans="1:8" s="5" customFormat="1" ht="21.75" customHeight="1">
      <c r="A362" s="144" t="s">
        <v>33</v>
      </c>
      <c r="B362" s="147" t="s">
        <v>163</v>
      </c>
      <c r="C362" s="17" t="s">
        <v>12</v>
      </c>
      <c r="D362" s="18">
        <v>0</v>
      </c>
      <c r="E362" s="18">
        <v>0</v>
      </c>
      <c r="F362" s="18">
        <v>0</v>
      </c>
      <c r="G362" s="150">
        <f>SUM(F362:F365)/SUM(D362:D365)</f>
        <v>0.8858103505551771</v>
      </c>
      <c r="H362" s="153"/>
    </row>
    <row r="363" spans="1:8" s="5" customFormat="1" ht="19.5" customHeight="1">
      <c r="A363" s="145"/>
      <c r="B363" s="148"/>
      <c r="C363" s="19" t="s">
        <v>13</v>
      </c>
      <c r="D363" s="20">
        <v>0</v>
      </c>
      <c r="E363" s="20">
        <v>0</v>
      </c>
      <c r="F363" s="20">
        <v>0</v>
      </c>
      <c r="G363" s="151"/>
      <c r="H363" s="154"/>
    </row>
    <row r="364" spans="1:8" s="5" customFormat="1" ht="21" customHeight="1">
      <c r="A364" s="145"/>
      <c r="B364" s="148"/>
      <c r="C364" s="19" t="s">
        <v>14</v>
      </c>
      <c r="D364" s="20">
        <v>11920.52</v>
      </c>
      <c r="E364" s="20">
        <v>10559.32</v>
      </c>
      <c r="F364" s="20">
        <v>10559.32</v>
      </c>
      <c r="G364" s="151"/>
      <c r="H364" s="154"/>
    </row>
    <row r="365" spans="1:8" s="5" customFormat="1" ht="17.25" customHeight="1" thickBot="1">
      <c r="A365" s="146"/>
      <c r="B365" s="149"/>
      <c r="C365" s="21" t="s">
        <v>15</v>
      </c>
      <c r="D365" s="22">
        <v>0</v>
      </c>
      <c r="E365" s="22">
        <v>0</v>
      </c>
      <c r="F365" s="22">
        <v>0</v>
      </c>
      <c r="G365" s="152"/>
      <c r="H365" s="155"/>
    </row>
    <row r="366" spans="1:8" s="5" customFormat="1" ht="15.75" customHeight="1">
      <c r="A366" s="144" t="s">
        <v>34</v>
      </c>
      <c r="B366" s="147" t="s">
        <v>164</v>
      </c>
      <c r="C366" s="17" t="s">
        <v>12</v>
      </c>
      <c r="D366" s="18">
        <v>0</v>
      </c>
      <c r="E366" s="18">
        <v>0</v>
      </c>
      <c r="F366" s="18">
        <v>0</v>
      </c>
      <c r="G366" s="150">
        <v>0</v>
      </c>
      <c r="H366" s="153"/>
    </row>
    <row r="367" spans="1:8" s="5" customFormat="1" ht="20.25" customHeight="1">
      <c r="A367" s="145"/>
      <c r="B367" s="148"/>
      <c r="C367" s="19" t="s">
        <v>13</v>
      </c>
      <c r="D367" s="20">
        <v>0</v>
      </c>
      <c r="E367" s="20">
        <v>0</v>
      </c>
      <c r="F367" s="20">
        <v>0</v>
      </c>
      <c r="G367" s="151"/>
      <c r="H367" s="154"/>
    </row>
    <row r="368" spans="1:8" s="5" customFormat="1" ht="17.25" customHeight="1">
      <c r="A368" s="145"/>
      <c r="B368" s="148"/>
      <c r="C368" s="19" t="s">
        <v>14</v>
      </c>
      <c r="D368" s="20">
        <v>0</v>
      </c>
      <c r="E368" s="20">
        <v>0</v>
      </c>
      <c r="F368" s="20">
        <v>0</v>
      </c>
      <c r="G368" s="151"/>
      <c r="H368" s="154"/>
    </row>
    <row r="369" spans="1:8" s="5" customFormat="1" ht="15.75" customHeight="1" thickBot="1">
      <c r="A369" s="146"/>
      <c r="B369" s="149"/>
      <c r="C369" s="21" t="s">
        <v>15</v>
      </c>
      <c r="D369" s="22">
        <v>0</v>
      </c>
      <c r="E369" s="22">
        <v>0</v>
      </c>
      <c r="F369" s="22">
        <v>0</v>
      </c>
      <c r="G369" s="152"/>
      <c r="H369" s="155"/>
    </row>
    <row r="370" spans="1:8" ht="19.5" customHeight="1">
      <c r="A370" s="195" t="s">
        <v>42</v>
      </c>
      <c r="B370" s="198" t="s">
        <v>18</v>
      </c>
      <c r="C370" s="59" t="s">
        <v>12</v>
      </c>
      <c r="D370" s="60">
        <f aca="true" t="shared" si="22" ref="D370:F373">D298+D344+D358</f>
        <v>0</v>
      </c>
      <c r="E370" s="60">
        <f t="shared" si="22"/>
        <v>0</v>
      </c>
      <c r="F370" s="60">
        <f t="shared" si="22"/>
        <v>0</v>
      </c>
      <c r="G370" s="201">
        <f>SUM(F370:F373)/SUM(D370:D373)</f>
        <v>0.9812636387045175</v>
      </c>
      <c r="H370" s="202"/>
    </row>
    <row r="371" spans="1:8" ht="12.75" customHeight="1">
      <c r="A371" s="196"/>
      <c r="B371" s="199"/>
      <c r="C371" s="61" t="s">
        <v>13</v>
      </c>
      <c r="D371" s="62">
        <f t="shared" si="22"/>
        <v>65400.78999999999</v>
      </c>
      <c r="E371" s="62">
        <f t="shared" si="22"/>
        <v>65313.27</v>
      </c>
      <c r="F371" s="62">
        <f t="shared" si="22"/>
        <v>65313.27</v>
      </c>
      <c r="G371" s="176"/>
      <c r="H371" s="203"/>
    </row>
    <row r="372" spans="1:8" ht="12.75">
      <c r="A372" s="196"/>
      <c r="B372" s="199"/>
      <c r="C372" s="61" t="s">
        <v>14</v>
      </c>
      <c r="D372" s="62">
        <f t="shared" si="22"/>
        <v>11920.52</v>
      </c>
      <c r="E372" s="62">
        <f t="shared" si="22"/>
        <v>10559.32</v>
      </c>
      <c r="F372" s="62">
        <f t="shared" si="22"/>
        <v>10559.32</v>
      </c>
      <c r="G372" s="176"/>
      <c r="H372" s="203"/>
    </row>
    <row r="373" spans="1:8" ht="13.5" thickBot="1">
      <c r="A373" s="197"/>
      <c r="B373" s="200"/>
      <c r="C373" s="63" t="s">
        <v>15</v>
      </c>
      <c r="D373" s="64">
        <f t="shared" si="22"/>
        <v>0</v>
      </c>
      <c r="E373" s="64">
        <f t="shared" si="22"/>
        <v>0</v>
      </c>
      <c r="F373" s="64">
        <f t="shared" si="22"/>
        <v>0</v>
      </c>
      <c r="G373" s="177"/>
      <c r="H373" s="204"/>
    </row>
    <row r="374" spans="1:8" ht="53.25" customHeight="1">
      <c r="A374" s="42" t="s">
        <v>1</v>
      </c>
      <c r="B374" s="43"/>
      <c r="C374" s="237" t="s">
        <v>212</v>
      </c>
      <c r="D374" s="237"/>
      <c r="E374" s="237"/>
      <c r="F374" s="237"/>
      <c r="G374" s="237"/>
      <c r="H374" s="238"/>
    </row>
    <row r="375" spans="1:8" ht="15">
      <c r="A375" s="44" t="s">
        <v>2</v>
      </c>
      <c r="B375" s="29"/>
      <c r="C375" s="45" t="s">
        <v>241</v>
      </c>
      <c r="D375" s="30"/>
      <c r="E375" s="30"/>
      <c r="F375" s="30"/>
      <c r="G375" s="31"/>
      <c r="H375" s="32"/>
    </row>
    <row r="376" spans="1:9" ht="18" customHeight="1" thickBot="1">
      <c r="A376" s="46" t="s">
        <v>3</v>
      </c>
      <c r="B376" s="33"/>
      <c r="C376" s="50" t="s">
        <v>43</v>
      </c>
      <c r="D376" s="34"/>
      <c r="E376" s="34"/>
      <c r="F376" s="34"/>
      <c r="G376" s="35"/>
      <c r="H376" s="51"/>
      <c r="I376" s="8"/>
    </row>
    <row r="377" spans="1:8" ht="102.75" thickBot="1">
      <c r="A377" s="15" t="s">
        <v>4</v>
      </c>
      <c r="B377" s="47" t="s">
        <v>5</v>
      </c>
      <c r="C377" s="47" t="s">
        <v>6</v>
      </c>
      <c r="D377" s="16" t="s">
        <v>7</v>
      </c>
      <c r="E377" s="16" t="s">
        <v>8</v>
      </c>
      <c r="F377" s="16" t="s">
        <v>9</v>
      </c>
      <c r="G377" s="47" t="s">
        <v>10</v>
      </c>
      <c r="H377" s="48" t="s">
        <v>11</v>
      </c>
    </row>
    <row r="378" spans="1:8" s="4" customFormat="1" ht="12.75">
      <c r="A378" s="189" t="s">
        <v>56</v>
      </c>
      <c r="B378" s="208" t="s">
        <v>213</v>
      </c>
      <c r="C378" s="36" t="s">
        <v>12</v>
      </c>
      <c r="D378" s="37">
        <f aca="true" t="shared" si="23" ref="D378:F381">D382+D386</f>
        <v>0</v>
      </c>
      <c r="E378" s="37">
        <f t="shared" si="23"/>
        <v>0</v>
      </c>
      <c r="F378" s="37">
        <f t="shared" si="23"/>
        <v>0</v>
      </c>
      <c r="G378" s="156">
        <f>SUM(F378:F381)/SUM(D378:D381)</f>
        <v>1</v>
      </c>
      <c r="H378" s="163"/>
    </row>
    <row r="379" spans="1:8" s="4" customFormat="1" ht="12.75">
      <c r="A379" s="190"/>
      <c r="B379" s="209"/>
      <c r="C379" s="38" t="s">
        <v>13</v>
      </c>
      <c r="D379" s="39">
        <f t="shared" si="23"/>
        <v>0</v>
      </c>
      <c r="E379" s="39">
        <f t="shared" si="23"/>
        <v>0</v>
      </c>
      <c r="F379" s="39">
        <f t="shared" si="23"/>
        <v>0</v>
      </c>
      <c r="G379" s="157"/>
      <c r="H379" s="164"/>
    </row>
    <row r="380" spans="1:8" s="4" customFormat="1" ht="12.75">
      <c r="A380" s="190"/>
      <c r="B380" s="209"/>
      <c r="C380" s="38" t="s">
        <v>14</v>
      </c>
      <c r="D380" s="39">
        <f t="shared" si="23"/>
        <v>416</v>
      </c>
      <c r="E380" s="39">
        <f t="shared" si="23"/>
        <v>416</v>
      </c>
      <c r="F380" s="39">
        <f t="shared" si="23"/>
        <v>416</v>
      </c>
      <c r="G380" s="157"/>
      <c r="H380" s="164"/>
    </row>
    <row r="381" spans="1:8" s="4" customFormat="1" ht="18" customHeight="1" thickBot="1">
      <c r="A381" s="191"/>
      <c r="B381" s="210"/>
      <c r="C381" s="40" t="s">
        <v>15</v>
      </c>
      <c r="D381" s="41">
        <f t="shared" si="23"/>
        <v>0</v>
      </c>
      <c r="E381" s="41">
        <f t="shared" si="23"/>
        <v>0</v>
      </c>
      <c r="F381" s="41">
        <f t="shared" si="23"/>
        <v>0</v>
      </c>
      <c r="G381" s="162"/>
      <c r="H381" s="165"/>
    </row>
    <row r="382" spans="1:8" s="4" customFormat="1" ht="12.75">
      <c r="A382" s="183" t="s">
        <v>16</v>
      </c>
      <c r="B382" s="147" t="s">
        <v>214</v>
      </c>
      <c r="C382" s="17" t="s">
        <v>12</v>
      </c>
      <c r="D382" s="120">
        <f>D386</f>
        <v>0</v>
      </c>
      <c r="E382" s="120">
        <v>0</v>
      </c>
      <c r="F382" s="120">
        <f>F386</f>
        <v>0</v>
      </c>
      <c r="G382" s="205">
        <f>SUM(F382:F385)/SUM(D382:D385)</f>
        <v>1</v>
      </c>
      <c r="H382" s="186"/>
    </row>
    <row r="383" spans="1:8" s="4" customFormat="1" ht="12.75">
      <c r="A383" s="184"/>
      <c r="B383" s="148"/>
      <c r="C383" s="19" t="s">
        <v>13</v>
      </c>
      <c r="D383" s="56">
        <f>D387</f>
        <v>0</v>
      </c>
      <c r="E383" s="56">
        <v>0</v>
      </c>
      <c r="F383" s="56">
        <f>F387</f>
        <v>0</v>
      </c>
      <c r="G383" s="206"/>
      <c r="H383" s="187"/>
    </row>
    <row r="384" spans="1:8" s="4" customFormat="1" ht="12.75">
      <c r="A384" s="184"/>
      <c r="B384" s="148"/>
      <c r="C384" s="19" t="s">
        <v>14</v>
      </c>
      <c r="D384" s="56">
        <v>341</v>
      </c>
      <c r="E384" s="56">
        <v>341</v>
      </c>
      <c r="F384" s="56">
        <v>341</v>
      </c>
      <c r="G384" s="206"/>
      <c r="H384" s="187"/>
    </row>
    <row r="385" spans="1:8" s="4" customFormat="1" ht="17.25" customHeight="1" thickBot="1">
      <c r="A385" s="185"/>
      <c r="B385" s="149"/>
      <c r="C385" s="21" t="s">
        <v>15</v>
      </c>
      <c r="D385" s="58">
        <f>D389</f>
        <v>0</v>
      </c>
      <c r="E385" s="58">
        <v>0</v>
      </c>
      <c r="F385" s="58">
        <f>F389</f>
        <v>0</v>
      </c>
      <c r="G385" s="207"/>
      <c r="H385" s="188"/>
    </row>
    <row r="386" spans="1:8" ht="14.25" customHeight="1">
      <c r="A386" s="145" t="s">
        <v>17</v>
      </c>
      <c r="B386" s="148" t="s">
        <v>215</v>
      </c>
      <c r="C386" s="73" t="s">
        <v>12</v>
      </c>
      <c r="D386" s="74">
        <v>0</v>
      </c>
      <c r="E386" s="74">
        <v>0</v>
      </c>
      <c r="F386" s="74">
        <v>0</v>
      </c>
      <c r="G386" s="205">
        <f>SUM(F386:F389)/SUM(D386:D389)</f>
        <v>1</v>
      </c>
      <c r="H386" s="153"/>
    </row>
    <row r="387" spans="1:8" ht="15" customHeight="1">
      <c r="A387" s="145"/>
      <c r="B387" s="148"/>
      <c r="C387" s="19" t="s">
        <v>13</v>
      </c>
      <c r="D387" s="20">
        <v>0</v>
      </c>
      <c r="E387" s="20">
        <v>0</v>
      </c>
      <c r="F387" s="20">
        <v>0</v>
      </c>
      <c r="G387" s="206"/>
      <c r="H387" s="154"/>
    </row>
    <row r="388" spans="1:8" ht="15" customHeight="1">
      <c r="A388" s="145"/>
      <c r="B388" s="148"/>
      <c r="C388" s="19" t="s">
        <v>14</v>
      </c>
      <c r="D388" s="20">
        <v>75</v>
      </c>
      <c r="E388" s="20">
        <v>75</v>
      </c>
      <c r="F388" s="20">
        <v>75</v>
      </c>
      <c r="G388" s="206"/>
      <c r="H388" s="154"/>
    </row>
    <row r="389" spans="1:8" ht="15" customHeight="1" thickBot="1">
      <c r="A389" s="146"/>
      <c r="B389" s="149"/>
      <c r="C389" s="21" t="s">
        <v>15</v>
      </c>
      <c r="D389" s="22">
        <v>0</v>
      </c>
      <c r="E389" s="22">
        <v>0</v>
      </c>
      <c r="F389" s="22">
        <v>0</v>
      </c>
      <c r="G389" s="207"/>
      <c r="H389" s="155"/>
    </row>
    <row r="390" spans="1:8" s="4" customFormat="1" ht="12.75">
      <c r="A390" s="189" t="s">
        <v>19</v>
      </c>
      <c r="B390" s="208" t="s">
        <v>216</v>
      </c>
      <c r="C390" s="36" t="s">
        <v>12</v>
      </c>
      <c r="D390" s="37">
        <f aca="true" t="shared" si="24" ref="D390:F393">D394+D398+D402+D406+D410+D414+D418+D422+D426</f>
        <v>0</v>
      </c>
      <c r="E390" s="37">
        <f t="shared" si="24"/>
        <v>0</v>
      </c>
      <c r="F390" s="37">
        <f t="shared" si="24"/>
        <v>0</v>
      </c>
      <c r="G390" s="156">
        <f>SUM(F390:F393)/SUM(D390:D393)</f>
        <v>1</v>
      </c>
      <c r="H390" s="163"/>
    </row>
    <row r="391" spans="1:8" s="4" customFormat="1" ht="12.75">
      <c r="A391" s="190"/>
      <c r="B391" s="209"/>
      <c r="C391" s="38" t="s">
        <v>13</v>
      </c>
      <c r="D391" s="39">
        <f t="shared" si="24"/>
        <v>11095.3</v>
      </c>
      <c r="E391" s="39">
        <f t="shared" si="24"/>
        <v>11095.3</v>
      </c>
      <c r="F391" s="39">
        <f t="shared" si="24"/>
        <v>11095.3</v>
      </c>
      <c r="G391" s="157"/>
      <c r="H391" s="164"/>
    </row>
    <row r="392" spans="1:8" s="4" customFormat="1" ht="12.75">
      <c r="A392" s="190"/>
      <c r="B392" s="209"/>
      <c r="C392" s="38" t="s">
        <v>14</v>
      </c>
      <c r="D392" s="39">
        <f t="shared" si="24"/>
        <v>61553.159999999996</v>
      </c>
      <c r="E392" s="39">
        <f t="shared" si="24"/>
        <v>61553.159999999996</v>
      </c>
      <c r="F392" s="39">
        <f t="shared" si="24"/>
        <v>61553.159999999996</v>
      </c>
      <c r="G392" s="157"/>
      <c r="H392" s="164"/>
    </row>
    <row r="393" spans="1:8" s="4" customFormat="1" ht="27.75" customHeight="1" thickBot="1">
      <c r="A393" s="191"/>
      <c r="B393" s="210"/>
      <c r="C393" s="40" t="s">
        <v>15</v>
      </c>
      <c r="D393" s="41">
        <f t="shared" si="24"/>
        <v>0</v>
      </c>
      <c r="E393" s="41">
        <f t="shared" si="24"/>
        <v>0</v>
      </c>
      <c r="F393" s="41">
        <f t="shared" si="24"/>
        <v>0</v>
      </c>
      <c r="G393" s="162"/>
      <c r="H393" s="165"/>
    </row>
    <row r="394" spans="1:8" s="4" customFormat="1" ht="12.75">
      <c r="A394" s="183" t="s">
        <v>20</v>
      </c>
      <c r="B394" s="147" t="s">
        <v>217</v>
      </c>
      <c r="C394" s="17" t="s">
        <v>12</v>
      </c>
      <c r="D394" s="18">
        <f aca="true" t="shared" si="25" ref="D394:F397">D398</f>
        <v>0</v>
      </c>
      <c r="E394" s="18">
        <f t="shared" si="25"/>
        <v>0</v>
      </c>
      <c r="F394" s="18">
        <f t="shared" si="25"/>
        <v>0</v>
      </c>
      <c r="G394" s="150">
        <f>SUM(F394:F397)/SUM(D394:D397)</f>
        <v>1</v>
      </c>
      <c r="H394" s="186"/>
    </row>
    <row r="395" spans="1:8" s="4" customFormat="1" ht="12.75">
      <c r="A395" s="184"/>
      <c r="B395" s="148"/>
      <c r="C395" s="19" t="s">
        <v>13</v>
      </c>
      <c r="D395" s="20">
        <f t="shared" si="25"/>
        <v>0</v>
      </c>
      <c r="E395" s="20">
        <f t="shared" si="25"/>
        <v>0</v>
      </c>
      <c r="F395" s="20">
        <f t="shared" si="25"/>
        <v>0</v>
      </c>
      <c r="G395" s="151"/>
      <c r="H395" s="187"/>
    </row>
    <row r="396" spans="1:8" s="4" customFormat="1" ht="12.75">
      <c r="A396" s="184"/>
      <c r="B396" s="148"/>
      <c r="C396" s="19" t="s">
        <v>14</v>
      </c>
      <c r="D396" s="20">
        <v>30982.68</v>
      </c>
      <c r="E396" s="20">
        <v>30982.68</v>
      </c>
      <c r="F396" s="20">
        <v>30982.68</v>
      </c>
      <c r="G396" s="151"/>
      <c r="H396" s="187"/>
    </row>
    <row r="397" spans="1:8" s="4" customFormat="1" ht="27.75" customHeight="1" thickBot="1">
      <c r="A397" s="185"/>
      <c r="B397" s="149"/>
      <c r="C397" s="21" t="s">
        <v>15</v>
      </c>
      <c r="D397" s="22">
        <f t="shared" si="25"/>
        <v>0</v>
      </c>
      <c r="E397" s="22">
        <f t="shared" si="25"/>
        <v>0</v>
      </c>
      <c r="F397" s="22">
        <f t="shared" si="25"/>
        <v>0</v>
      </c>
      <c r="G397" s="152"/>
      <c r="H397" s="188"/>
    </row>
    <row r="398" spans="1:8" s="5" customFormat="1" ht="12.75">
      <c r="A398" s="144" t="s">
        <v>21</v>
      </c>
      <c r="B398" s="147" t="s">
        <v>218</v>
      </c>
      <c r="C398" s="17" t="s">
        <v>12</v>
      </c>
      <c r="D398" s="18">
        <v>0</v>
      </c>
      <c r="E398" s="18">
        <v>0</v>
      </c>
      <c r="F398" s="18">
        <v>0</v>
      </c>
      <c r="G398" s="150">
        <f>SUM(F398:F401)/SUM(D398:D401)</f>
        <v>1</v>
      </c>
      <c r="H398" s="153"/>
    </row>
    <row r="399" spans="1:8" s="5" customFormat="1" ht="12.75">
      <c r="A399" s="145"/>
      <c r="B399" s="148"/>
      <c r="C399" s="19" t="s">
        <v>13</v>
      </c>
      <c r="D399" s="20">
        <v>0</v>
      </c>
      <c r="E399" s="20">
        <v>0</v>
      </c>
      <c r="F399" s="20">
        <v>0</v>
      </c>
      <c r="G399" s="151"/>
      <c r="H399" s="154"/>
    </row>
    <row r="400" spans="1:8" s="5" customFormat="1" ht="12.75">
      <c r="A400" s="145"/>
      <c r="B400" s="148"/>
      <c r="C400" s="19" t="s">
        <v>14</v>
      </c>
      <c r="D400" s="20">
        <v>297.95</v>
      </c>
      <c r="E400" s="20">
        <v>297.95</v>
      </c>
      <c r="F400" s="20">
        <v>297.95</v>
      </c>
      <c r="G400" s="151"/>
      <c r="H400" s="154"/>
    </row>
    <row r="401" spans="1:8" s="5" customFormat="1" ht="22.5" customHeight="1" thickBot="1">
      <c r="A401" s="146"/>
      <c r="B401" s="149"/>
      <c r="C401" s="21" t="s">
        <v>15</v>
      </c>
      <c r="D401" s="22">
        <v>0</v>
      </c>
      <c r="E401" s="22">
        <v>0</v>
      </c>
      <c r="F401" s="22">
        <v>0</v>
      </c>
      <c r="G401" s="152"/>
      <c r="H401" s="155"/>
    </row>
    <row r="402" spans="1:8" s="4" customFormat="1" ht="12.75">
      <c r="A402" s="183" t="s">
        <v>22</v>
      </c>
      <c r="B402" s="147" t="s">
        <v>219</v>
      </c>
      <c r="C402" s="17" t="s">
        <v>12</v>
      </c>
      <c r="D402" s="18">
        <f aca="true" t="shared" si="26" ref="D402:F405">D406+D410</f>
        <v>0</v>
      </c>
      <c r="E402" s="18">
        <f t="shared" si="26"/>
        <v>0</v>
      </c>
      <c r="F402" s="18">
        <f t="shared" si="26"/>
        <v>0</v>
      </c>
      <c r="G402" s="150">
        <f>SUM(F402:F405)/SUM(D402:D405)</f>
        <v>1</v>
      </c>
      <c r="H402" s="186"/>
    </row>
    <row r="403" spans="1:8" s="4" customFormat="1" ht="12.75">
      <c r="A403" s="184"/>
      <c r="B403" s="148"/>
      <c r="C403" s="19" t="s">
        <v>13</v>
      </c>
      <c r="D403" s="20">
        <v>0</v>
      </c>
      <c r="E403" s="20">
        <v>0</v>
      </c>
      <c r="F403" s="20">
        <v>0</v>
      </c>
      <c r="G403" s="151"/>
      <c r="H403" s="187"/>
    </row>
    <row r="404" spans="1:8" s="4" customFormat="1" ht="12.75">
      <c r="A404" s="184"/>
      <c r="B404" s="148"/>
      <c r="C404" s="19" t="s">
        <v>14</v>
      </c>
      <c r="D404" s="20">
        <v>574.89</v>
      </c>
      <c r="E404" s="20">
        <v>574.89</v>
      </c>
      <c r="F404" s="20">
        <v>574.89</v>
      </c>
      <c r="G404" s="151"/>
      <c r="H404" s="187"/>
    </row>
    <row r="405" spans="1:8" s="4" customFormat="1" ht="19.5" customHeight="1" thickBot="1">
      <c r="A405" s="185"/>
      <c r="B405" s="149"/>
      <c r="C405" s="21" t="s">
        <v>15</v>
      </c>
      <c r="D405" s="22">
        <f t="shared" si="26"/>
        <v>0</v>
      </c>
      <c r="E405" s="22">
        <f t="shared" si="26"/>
        <v>0</v>
      </c>
      <c r="F405" s="22">
        <f t="shared" si="26"/>
        <v>0</v>
      </c>
      <c r="G405" s="152"/>
      <c r="H405" s="188"/>
    </row>
    <row r="406" spans="1:8" s="5" customFormat="1" ht="12.75">
      <c r="A406" s="144" t="s">
        <v>23</v>
      </c>
      <c r="B406" s="147" t="s">
        <v>220</v>
      </c>
      <c r="C406" s="17" t="s">
        <v>12</v>
      </c>
      <c r="D406" s="18">
        <v>0</v>
      </c>
      <c r="E406" s="18">
        <v>0</v>
      </c>
      <c r="F406" s="18">
        <v>0</v>
      </c>
      <c r="G406" s="150">
        <f>SUM(F406:F409)/SUM(D406:D409)</f>
        <v>1</v>
      </c>
      <c r="H406" s="153"/>
    </row>
    <row r="407" spans="1:8" s="5" customFormat="1" ht="12.75">
      <c r="A407" s="145"/>
      <c r="B407" s="148"/>
      <c r="C407" s="19" t="s">
        <v>13</v>
      </c>
      <c r="D407" s="20">
        <v>228.5</v>
      </c>
      <c r="E407" s="20">
        <v>228.5</v>
      </c>
      <c r="F407" s="20">
        <v>228.5</v>
      </c>
      <c r="G407" s="151"/>
      <c r="H407" s="154"/>
    </row>
    <row r="408" spans="1:8" s="5" customFormat="1" ht="12.75">
      <c r="A408" s="145"/>
      <c r="B408" s="148"/>
      <c r="C408" s="19" t="s">
        <v>14</v>
      </c>
      <c r="D408" s="121">
        <v>28.24</v>
      </c>
      <c r="E408" s="20">
        <v>28.24</v>
      </c>
      <c r="F408" s="20">
        <v>28.24</v>
      </c>
      <c r="G408" s="151"/>
      <c r="H408" s="154"/>
    </row>
    <row r="409" spans="1:8" s="5" customFormat="1" ht="20.25" customHeight="1" thickBot="1">
      <c r="A409" s="146"/>
      <c r="B409" s="149"/>
      <c r="C409" s="21" t="s">
        <v>15</v>
      </c>
      <c r="D409" s="22">
        <v>0</v>
      </c>
      <c r="E409" s="22">
        <v>0</v>
      </c>
      <c r="F409" s="22">
        <v>0</v>
      </c>
      <c r="G409" s="152"/>
      <c r="H409" s="155"/>
    </row>
    <row r="410" spans="1:8" s="5" customFormat="1" ht="12.75">
      <c r="A410" s="144" t="s">
        <v>24</v>
      </c>
      <c r="B410" s="147" t="s">
        <v>221</v>
      </c>
      <c r="C410" s="17" t="s">
        <v>12</v>
      </c>
      <c r="D410" s="18">
        <v>0</v>
      </c>
      <c r="E410" s="18">
        <v>0</v>
      </c>
      <c r="F410" s="18">
        <v>0</v>
      </c>
      <c r="G410" s="150">
        <f>SUM(F410:F413)/SUM(D410:D413)</f>
        <v>1</v>
      </c>
      <c r="H410" s="153"/>
    </row>
    <row r="411" spans="1:8" s="5" customFormat="1" ht="12.75">
      <c r="A411" s="145"/>
      <c r="B411" s="148"/>
      <c r="C411" s="19" t="s">
        <v>13</v>
      </c>
      <c r="D411" s="20">
        <v>9866.8</v>
      </c>
      <c r="E411" s="20">
        <v>9866.8</v>
      </c>
      <c r="F411" s="20">
        <v>9866.8</v>
      </c>
      <c r="G411" s="151"/>
      <c r="H411" s="154"/>
    </row>
    <row r="412" spans="1:8" s="5" customFormat="1" ht="12.75">
      <c r="A412" s="145"/>
      <c r="B412" s="148"/>
      <c r="C412" s="19" t="s">
        <v>14</v>
      </c>
      <c r="D412" s="20">
        <v>9866.8</v>
      </c>
      <c r="E412" s="20">
        <v>9866.8</v>
      </c>
      <c r="F412" s="20">
        <v>9866.8</v>
      </c>
      <c r="G412" s="151"/>
      <c r="H412" s="154"/>
    </row>
    <row r="413" spans="1:8" s="5" customFormat="1" ht="18" customHeight="1" thickBot="1">
      <c r="A413" s="146"/>
      <c r="B413" s="149"/>
      <c r="C413" s="21" t="s">
        <v>15</v>
      </c>
      <c r="D413" s="22">
        <v>0</v>
      </c>
      <c r="E413" s="22">
        <v>0</v>
      </c>
      <c r="F413" s="22">
        <v>0</v>
      </c>
      <c r="G413" s="152"/>
      <c r="H413" s="155"/>
    </row>
    <row r="414" spans="1:8" s="4" customFormat="1" ht="12.75">
      <c r="A414" s="183" t="s">
        <v>25</v>
      </c>
      <c r="B414" s="147" t="s">
        <v>222</v>
      </c>
      <c r="C414" s="17" t="s">
        <v>12</v>
      </c>
      <c r="D414" s="18">
        <f>D418+D422</f>
        <v>0</v>
      </c>
      <c r="E414" s="18">
        <f>E418+E422</f>
        <v>0</v>
      </c>
      <c r="F414" s="18">
        <f>F418+F422</f>
        <v>0</v>
      </c>
      <c r="G414" s="150">
        <f>SUM(F414:F417)/SUM(D414:D417)</f>
        <v>1</v>
      </c>
      <c r="H414" s="186"/>
    </row>
    <row r="415" spans="1:8" s="4" customFormat="1" ht="12.75">
      <c r="A415" s="184"/>
      <c r="B415" s="148"/>
      <c r="C415" s="19" t="s">
        <v>13</v>
      </c>
      <c r="D415" s="20">
        <f>D419</f>
        <v>0</v>
      </c>
      <c r="E415" s="20">
        <f>E419</f>
        <v>0</v>
      </c>
      <c r="F415" s="20">
        <f>F419</f>
        <v>0</v>
      </c>
      <c r="G415" s="151"/>
      <c r="H415" s="187"/>
    </row>
    <row r="416" spans="1:8" s="4" customFormat="1" ht="22.5" customHeight="1">
      <c r="A416" s="184"/>
      <c r="B416" s="148"/>
      <c r="C416" s="19" t="s">
        <v>14</v>
      </c>
      <c r="D416" s="20">
        <v>17384.3</v>
      </c>
      <c r="E416" s="20">
        <v>17384.3</v>
      </c>
      <c r="F416" s="20">
        <v>17384.3</v>
      </c>
      <c r="G416" s="151"/>
      <c r="H416" s="187"/>
    </row>
    <row r="417" spans="1:8" s="4" customFormat="1" ht="39" customHeight="1" thickBot="1">
      <c r="A417" s="185"/>
      <c r="B417" s="149"/>
      <c r="C417" s="21" t="s">
        <v>15</v>
      </c>
      <c r="D417" s="22">
        <f>D421+D425</f>
        <v>0</v>
      </c>
      <c r="E417" s="22">
        <f>E421+E425</f>
        <v>0</v>
      </c>
      <c r="F417" s="22">
        <f>F421+F425</f>
        <v>0</v>
      </c>
      <c r="G417" s="152"/>
      <c r="H417" s="188"/>
    </row>
    <row r="418" spans="1:8" s="5" customFormat="1" ht="12.75">
      <c r="A418" s="144" t="s">
        <v>28</v>
      </c>
      <c r="B418" s="147" t="s">
        <v>223</v>
      </c>
      <c r="C418" s="17" t="s">
        <v>12</v>
      </c>
      <c r="D418" s="18">
        <v>0</v>
      </c>
      <c r="E418" s="18">
        <v>0</v>
      </c>
      <c r="F418" s="18">
        <v>0</v>
      </c>
      <c r="G418" s="150">
        <f>SUM(F418:F421)/SUM(D418:D421)</f>
        <v>1</v>
      </c>
      <c r="H418" s="153"/>
    </row>
    <row r="419" spans="1:8" s="5" customFormat="1" ht="12.75">
      <c r="A419" s="145"/>
      <c r="B419" s="148"/>
      <c r="C419" s="19" t="s">
        <v>13</v>
      </c>
      <c r="D419" s="20">
        <v>0</v>
      </c>
      <c r="E419" s="20">
        <v>0</v>
      </c>
      <c r="F419" s="20">
        <v>0</v>
      </c>
      <c r="G419" s="151"/>
      <c r="H419" s="154"/>
    </row>
    <row r="420" spans="1:8" s="5" customFormat="1" ht="12.75">
      <c r="A420" s="145"/>
      <c r="B420" s="148"/>
      <c r="C420" s="19" t="s">
        <v>14</v>
      </c>
      <c r="D420" s="20">
        <v>2169.25</v>
      </c>
      <c r="E420" s="20">
        <v>2169.25</v>
      </c>
      <c r="F420" s="20">
        <v>2169.25</v>
      </c>
      <c r="G420" s="151"/>
      <c r="H420" s="154"/>
    </row>
    <row r="421" spans="1:8" s="5" customFormat="1" ht="15" customHeight="1" thickBot="1">
      <c r="A421" s="146"/>
      <c r="B421" s="149"/>
      <c r="C421" s="21" t="s">
        <v>15</v>
      </c>
      <c r="D421" s="22">
        <v>0</v>
      </c>
      <c r="E421" s="22">
        <v>0</v>
      </c>
      <c r="F421" s="22">
        <v>0</v>
      </c>
      <c r="G421" s="152"/>
      <c r="H421" s="155"/>
    </row>
    <row r="422" spans="1:8" s="5" customFormat="1" ht="12.75">
      <c r="A422" s="144" t="s">
        <v>29</v>
      </c>
      <c r="B422" s="147" t="s">
        <v>224</v>
      </c>
      <c r="C422" s="17" t="s">
        <v>12</v>
      </c>
      <c r="D422" s="18">
        <v>0</v>
      </c>
      <c r="E422" s="18">
        <v>0</v>
      </c>
      <c r="F422" s="18">
        <v>0</v>
      </c>
      <c r="G422" s="150">
        <f>SUM(F422:F425)/SUM(D422:D425)</f>
        <v>1</v>
      </c>
      <c r="H422" s="153"/>
    </row>
    <row r="423" spans="1:8" s="5" customFormat="1" ht="12.75">
      <c r="A423" s="145"/>
      <c r="B423" s="148"/>
      <c r="C423" s="19" t="s">
        <v>13</v>
      </c>
      <c r="D423" s="20">
        <v>1000</v>
      </c>
      <c r="E423" s="20">
        <v>1000</v>
      </c>
      <c r="F423" s="20">
        <v>1000</v>
      </c>
      <c r="G423" s="151"/>
      <c r="H423" s="154"/>
    </row>
    <row r="424" spans="1:8" s="5" customFormat="1" ht="12.75">
      <c r="A424" s="145"/>
      <c r="B424" s="148"/>
      <c r="C424" s="19" t="s">
        <v>14</v>
      </c>
      <c r="D424" s="20">
        <v>52.63</v>
      </c>
      <c r="E424" s="20">
        <v>52.63</v>
      </c>
      <c r="F424" s="20">
        <v>52.63</v>
      </c>
      <c r="G424" s="151"/>
      <c r="H424" s="154"/>
    </row>
    <row r="425" spans="1:8" s="5" customFormat="1" ht="23.25" customHeight="1" thickBot="1">
      <c r="A425" s="146"/>
      <c r="B425" s="149"/>
      <c r="C425" s="21" t="s">
        <v>15</v>
      </c>
      <c r="D425" s="22">
        <v>0</v>
      </c>
      <c r="E425" s="22">
        <v>0</v>
      </c>
      <c r="F425" s="22">
        <v>0</v>
      </c>
      <c r="G425" s="152"/>
      <c r="H425" s="155"/>
    </row>
    <row r="426" spans="1:8" s="5" customFormat="1" ht="12.75">
      <c r="A426" s="144" t="s">
        <v>30</v>
      </c>
      <c r="B426" s="147" t="s">
        <v>225</v>
      </c>
      <c r="C426" s="17" t="s">
        <v>12</v>
      </c>
      <c r="D426" s="18">
        <v>0</v>
      </c>
      <c r="E426" s="18">
        <v>0</v>
      </c>
      <c r="F426" s="18">
        <v>0</v>
      </c>
      <c r="G426" s="150">
        <f>SUM(F426:F429)/SUM(D426:D429)</f>
        <v>1</v>
      </c>
      <c r="H426" s="153"/>
    </row>
    <row r="427" spans="1:8" s="5" customFormat="1" ht="12.75">
      <c r="A427" s="145"/>
      <c r="B427" s="148"/>
      <c r="C427" s="19" t="s">
        <v>13</v>
      </c>
      <c r="D427" s="20">
        <v>0</v>
      </c>
      <c r="E427" s="20">
        <v>0</v>
      </c>
      <c r="F427" s="20">
        <v>0</v>
      </c>
      <c r="G427" s="151"/>
      <c r="H427" s="154"/>
    </row>
    <row r="428" spans="1:8" s="5" customFormat="1" ht="12.75">
      <c r="A428" s="145"/>
      <c r="B428" s="148"/>
      <c r="C428" s="19" t="s">
        <v>14</v>
      </c>
      <c r="D428" s="20">
        <v>196.42</v>
      </c>
      <c r="E428" s="122">
        <v>196.42</v>
      </c>
      <c r="F428" s="123">
        <v>196.42</v>
      </c>
      <c r="G428" s="151"/>
      <c r="H428" s="154"/>
    </row>
    <row r="429" spans="1:8" s="5" customFormat="1" ht="24.75" customHeight="1" thickBot="1">
      <c r="A429" s="146"/>
      <c r="B429" s="149"/>
      <c r="C429" s="21" t="s">
        <v>15</v>
      </c>
      <c r="D429" s="22">
        <v>0</v>
      </c>
      <c r="E429" s="22">
        <v>0</v>
      </c>
      <c r="F429" s="22">
        <v>0</v>
      </c>
      <c r="G429" s="152"/>
      <c r="H429" s="155"/>
    </row>
    <row r="430" spans="1:8" s="4" customFormat="1" ht="12.75">
      <c r="A430" s="183" t="s">
        <v>31</v>
      </c>
      <c r="B430" s="251" t="s">
        <v>226</v>
      </c>
      <c r="C430" s="54" t="s">
        <v>12</v>
      </c>
      <c r="D430" s="120">
        <f aca="true" t="shared" si="27" ref="D430:F433">D434+D438+D442+D446</f>
        <v>0</v>
      </c>
      <c r="E430" s="120">
        <f t="shared" si="27"/>
        <v>0</v>
      </c>
      <c r="F430" s="120">
        <f t="shared" si="27"/>
        <v>0</v>
      </c>
      <c r="G430" s="150">
        <f>SUM(F430:F433)/SUM(D430:D433)</f>
        <v>1</v>
      </c>
      <c r="H430" s="186"/>
    </row>
    <row r="431" spans="1:8" s="4" customFormat="1" ht="12.75">
      <c r="A431" s="184"/>
      <c r="B431" s="252"/>
      <c r="C431" s="55" t="s">
        <v>13</v>
      </c>
      <c r="D431" s="56">
        <f t="shared" si="27"/>
        <v>500</v>
      </c>
      <c r="E431" s="56">
        <f t="shared" si="27"/>
        <v>500</v>
      </c>
      <c r="F431" s="56">
        <f t="shared" si="27"/>
        <v>500</v>
      </c>
      <c r="G431" s="151"/>
      <c r="H431" s="187"/>
    </row>
    <row r="432" spans="1:8" s="4" customFormat="1" ht="12.75">
      <c r="A432" s="184"/>
      <c r="B432" s="252"/>
      <c r="C432" s="55" t="s">
        <v>14</v>
      </c>
      <c r="D432" s="56">
        <f t="shared" si="27"/>
        <v>34830.86</v>
      </c>
      <c r="E432" s="56">
        <f t="shared" si="27"/>
        <v>34830.86</v>
      </c>
      <c r="F432" s="56">
        <f t="shared" si="27"/>
        <v>34830.86</v>
      </c>
      <c r="G432" s="151"/>
      <c r="H432" s="187"/>
    </row>
    <row r="433" spans="1:8" s="4" customFormat="1" ht="27.75" customHeight="1" thickBot="1">
      <c r="A433" s="185"/>
      <c r="B433" s="253"/>
      <c r="C433" s="57" t="s">
        <v>15</v>
      </c>
      <c r="D433" s="58">
        <f t="shared" si="27"/>
        <v>0</v>
      </c>
      <c r="E433" s="58">
        <f t="shared" si="27"/>
        <v>0</v>
      </c>
      <c r="F433" s="58">
        <f t="shared" si="27"/>
        <v>0</v>
      </c>
      <c r="G433" s="152"/>
      <c r="H433" s="188"/>
    </row>
    <row r="434" spans="1:8" s="5" customFormat="1" ht="12.75">
      <c r="A434" s="183" t="s">
        <v>32</v>
      </c>
      <c r="B434" s="147" t="s">
        <v>227</v>
      </c>
      <c r="C434" s="17" t="s">
        <v>12</v>
      </c>
      <c r="D434" s="18">
        <f aca="true" t="shared" si="28" ref="D434:F435">D438</f>
        <v>0</v>
      </c>
      <c r="E434" s="18">
        <f t="shared" si="28"/>
        <v>0</v>
      </c>
      <c r="F434" s="18">
        <f t="shared" si="28"/>
        <v>0</v>
      </c>
      <c r="G434" s="235">
        <f>SUM(F434:F437)/SUM(D434:D437)</f>
        <v>1</v>
      </c>
      <c r="H434" s="186"/>
    </row>
    <row r="435" spans="1:8" s="5" customFormat="1" ht="12.75">
      <c r="A435" s="184"/>
      <c r="B435" s="148"/>
      <c r="C435" s="19" t="s">
        <v>13</v>
      </c>
      <c r="D435" s="20">
        <f t="shared" si="28"/>
        <v>0</v>
      </c>
      <c r="E435" s="20">
        <f t="shared" si="28"/>
        <v>0</v>
      </c>
      <c r="F435" s="20">
        <f t="shared" si="28"/>
        <v>0</v>
      </c>
      <c r="G435" s="180"/>
      <c r="H435" s="187"/>
    </row>
    <row r="436" spans="1:8" s="5" customFormat="1" ht="17.25" customHeight="1">
      <c r="A436" s="184"/>
      <c r="B436" s="148"/>
      <c r="C436" s="19" t="s">
        <v>14</v>
      </c>
      <c r="D436" s="20">
        <v>32960.23</v>
      </c>
      <c r="E436" s="20">
        <v>32960.23</v>
      </c>
      <c r="F436" s="20">
        <v>32960.23</v>
      </c>
      <c r="G436" s="180"/>
      <c r="H436" s="187"/>
    </row>
    <row r="437" spans="1:8" s="5" customFormat="1" ht="12.75" customHeight="1" thickBot="1">
      <c r="A437" s="185"/>
      <c r="B437" s="149"/>
      <c r="C437" s="21" t="s">
        <v>15</v>
      </c>
      <c r="D437" s="22">
        <f>D441</f>
        <v>0</v>
      </c>
      <c r="E437" s="22">
        <f>E441</f>
        <v>0</v>
      </c>
      <c r="F437" s="22">
        <f>F441</f>
        <v>0</v>
      </c>
      <c r="G437" s="236"/>
      <c r="H437" s="188"/>
    </row>
    <row r="438" spans="1:8" s="5" customFormat="1" ht="12.75">
      <c r="A438" s="144" t="s">
        <v>33</v>
      </c>
      <c r="B438" s="147" t="s">
        <v>228</v>
      </c>
      <c r="C438" s="17" t="s">
        <v>12</v>
      </c>
      <c r="D438" s="18">
        <v>0</v>
      </c>
      <c r="E438" s="18">
        <v>0</v>
      </c>
      <c r="F438" s="18">
        <v>0</v>
      </c>
      <c r="G438" s="235">
        <f>SUM(F438:F441)/SUM(D438:D441)</f>
        <v>1</v>
      </c>
      <c r="H438" s="153"/>
    </row>
    <row r="439" spans="1:8" s="5" customFormat="1" ht="12.75">
      <c r="A439" s="145"/>
      <c r="B439" s="148"/>
      <c r="C439" s="19" t="s">
        <v>13</v>
      </c>
      <c r="D439" s="20">
        <v>0</v>
      </c>
      <c r="E439" s="20">
        <v>0</v>
      </c>
      <c r="F439" s="20">
        <v>0</v>
      </c>
      <c r="G439" s="180"/>
      <c r="H439" s="154"/>
    </row>
    <row r="440" spans="1:8" s="5" customFormat="1" ht="22.5" customHeight="1">
      <c r="A440" s="145"/>
      <c r="B440" s="148"/>
      <c r="C440" s="19" t="s">
        <v>14</v>
      </c>
      <c r="D440" s="20">
        <v>31.5</v>
      </c>
      <c r="E440" s="20">
        <v>31.5</v>
      </c>
      <c r="F440" s="20">
        <v>31.5</v>
      </c>
      <c r="G440" s="180"/>
      <c r="H440" s="154"/>
    </row>
    <row r="441" spans="1:8" s="5" customFormat="1" ht="13.5" customHeight="1" thickBot="1">
      <c r="A441" s="146"/>
      <c r="B441" s="149"/>
      <c r="C441" s="21" t="s">
        <v>15</v>
      </c>
      <c r="D441" s="22">
        <v>0</v>
      </c>
      <c r="E441" s="22">
        <v>0</v>
      </c>
      <c r="F441" s="22">
        <v>0</v>
      </c>
      <c r="G441" s="236"/>
      <c r="H441" s="155"/>
    </row>
    <row r="442" spans="1:8" s="5" customFormat="1" ht="15.75" customHeight="1">
      <c r="A442" s="144" t="s">
        <v>34</v>
      </c>
      <c r="B442" s="147" t="s">
        <v>229</v>
      </c>
      <c r="C442" s="17" t="s">
        <v>12</v>
      </c>
      <c r="D442" s="18">
        <v>0</v>
      </c>
      <c r="E442" s="18">
        <v>0</v>
      </c>
      <c r="F442" s="18">
        <v>0</v>
      </c>
      <c r="G442" s="235">
        <f>SUM(F442:F445)/SUM(D442:D445)</f>
        <v>1</v>
      </c>
      <c r="H442" s="153"/>
    </row>
    <row r="443" spans="1:8" s="5" customFormat="1" ht="21" customHeight="1">
      <c r="A443" s="145"/>
      <c r="B443" s="148"/>
      <c r="C443" s="19" t="s">
        <v>13</v>
      </c>
      <c r="D443" s="20">
        <v>0</v>
      </c>
      <c r="E443" s="20">
        <v>0</v>
      </c>
      <c r="F443" s="20">
        <v>0</v>
      </c>
      <c r="G443" s="180"/>
      <c r="H443" s="154"/>
    </row>
    <row r="444" spans="1:8" s="5" customFormat="1" ht="17.25" customHeight="1">
      <c r="A444" s="145"/>
      <c r="B444" s="148"/>
      <c r="C444" s="19" t="s">
        <v>14</v>
      </c>
      <c r="D444" s="20">
        <v>1812.81</v>
      </c>
      <c r="E444" s="20">
        <v>1812.81</v>
      </c>
      <c r="F444" s="20">
        <v>1812.81</v>
      </c>
      <c r="G444" s="180"/>
      <c r="H444" s="154"/>
    </row>
    <row r="445" spans="1:8" s="5" customFormat="1" ht="12.75" customHeight="1" thickBot="1">
      <c r="A445" s="146"/>
      <c r="B445" s="149"/>
      <c r="C445" s="21" t="s">
        <v>15</v>
      </c>
      <c r="D445" s="22">
        <v>0</v>
      </c>
      <c r="E445" s="22">
        <v>0</v>
      </c>
      <c r="F445" s="22">
        <v>0</v>
      </c>
      <c r="G445" s="236"/>
      <c r="H445" s="155"/>
    </row>
    <row r="446" spans="1:8" s="5" customFormat="1" ht="12.75">
      <c r="A446" s="183" t="s">
        <v>42</v>
      </c>
      <c r="B446" s="147" t="s">
        <v>230</v>
      </c>
      <c r="C446" s="17" t="s">
        <v>12</v>
      </c>
      <c r="D446" s="18">
        <v>0</v>
      </c>
      <c r="E446" s="18">
        <v>0</v>
      </c>
      <c r="F446" s="18">
        <v>0</v>
      </c>
      <c r="G446" s="235">
        <f>SUM(F446:F449)/SUM(D446:D449)</f>
        <v>1</v>
      </c>
      <c r="H446" s="186"/>
    </row>
    <row r="447" spans="1:8" s="5" customFormat="1" ht="12.75">
      <c r="A447" s="184"/>
      <c r="B447" s="148"/>
      <c r="C447" s="19" t="s">
        <v>13</v>
      </c>
      <c r="D447" s="20">
        <v>500</v>
      </c>
      <c r="E447" s="20">
        <v>500</v>
      </c>
      <c r="F447" s="20">
        <v>500</v>
      </c>
      <c r="G447" s="180"/>
      <c r="H447" s="187"/>
    </row>
    <row r="448" spans="1:8" s="5" customFormat="1" ht="23.25" customHeight="1">
      <c r="A448" s="184"/>
      <c r="B448" s="148"/>
      <c r="C448" s="19" t="s">
        <v>14</v>
      </c>
      <c r="D448" s="20">
        <v>26.32</v>
      </c>
      <c r="E448" s="20">
        <v>26.32</v>
      </c>
      <c r="F448" s="20">
        <v>26.32</v>
      </c>
      <c r="G448" s="180"/>
      <c r="H448" s="187"/>
    </row>
    <row r="449" spans="1:8" s="4" customFormat="1" ht="12.75" customHeight="1" thickBot="1">
      <c r="A449" s="185"/>
      <c r="B449" s="149"/>
      <c r="C449" s="21" t="s">
        <v>15</v>
      </c>
      <c r="D449" s="22">
        <v>0</v>
      </c>
      <c r="E449" s="22">
        <v>0</v>
      </c>
      <c r="F449" s="22">
        <v>0</v>
      </c>
      <c r="G449" s="236"/>
      <c r="H449" s="188"/>
    </row>
    <row r="450" spans="1:8" ht="12.75">
      <c r="A450" s="195" t="s">
        <v>35</v>
      </c>
      <c r="B450" s="198" t="s">
        <v>18</v>
      </c>
      <c r="C450" s="59" t="s">
        <v>12</v>
      </c>
      <c r="D450" s="60">
        <f aca="true" t="shared" si="29" ref="D450:F453">D378+D390+D430</f>
        <v>0</v>
      </c>
      <c r="E450" s="60">
        <f t="shared" si="29"/>
        <v>0</v>
      </c>
      <c r="F450" s="60">
        <f t="shared" si="29"/>
        <v>0</v>
      </c>
      <c r="G450" s="201">
        <f>SUM(F450:F453)/SUM(D450:D453)</f>
        <v>1</v>
      </c>
      <c r="H450" s="202"/>
    </row>
    <row r="451" spans="1:8" ht="12.75">
      <c r="A451" s="196"/>
      <c r="B451" s="199"/>
      <c r="C451" s="61" t="s">
        <v>13</v>
      </c>
      <c r="D451" s="62">
        <f t="shared" si="29"/>
        <v>11595.3</v>
      </c>
      <c r="E451" s="62">
        <f t="shared" si="29"/>
        <v>11595.3</v>
      </c>
      <c r="F451" s="62">
        <f t="shared" si="29"/>
        <v>11595.3</v>
      </c>
      <c r="G451" s="176"/>
      <c r="H451" s="203"/>
    </row>
    <row r="452" spans="1:8" ht="12.75">
      <c r="A452" s="196"/>
      <c r="B452" s="199"/>
      <c r="C452" s="61" t="s">
        <v>14</v>
      </c>
      <c r="D452" s="62">
        <f t="shared" si="29"/>
        <v>96800.01999999999</v>
      </c>
      <c r="E452" s="62">
        <f t="shared" si="29"/>
        <v>96800.01999999999</v>
      </c>
      <c r="F452" s="62">
        <f t="shared" si="29"/>
        <v>96800.01999999999</v>
      </c>
      <c r="G452" s="176"/>
      <c r="H452" s="203"/>
    </row>
    <row r="453" spans="1:8" ht="13.5" thickBot="1">
      <c r="A453" s="197"/>
      <c r="B453" s="200"/>
      <c r="C453" s="63" t="s">
        <v>15</v>
      </c>
      <c r="D453" s="64">
        <f t="shared" si="29"/>
        <v>0</v>
      </c>
      <c r="E453" s="64">
        <f t="shared" si="29"/>
        <v>0</v>
      </c>
      <c r="F453" s="64">
        <f t="shared" si="29"/>
        <v>0</v>
      </c>
      <c r="G453" s="177"/>
      <c r="H453" s="204"/>
    </row>
    <row r="454" spans="1:8" ht="44.25" customHeight="1">
      <c r="A454" s="42" t="s">
        <v>1</v>
      </c>
      <c r="B454" s="43"/>
      <c r="C454" s="237" t="s">
        <v>204</v>
      </c>
      <c r="D454" s="237"/>
      <c r="E454" s="237"/>
      <c r="F454" s="237"/>
      <c r="G454" s="237"/>
      <c r="H454" s="238"/>
    </row>
    <row r="455" spans="1:8" ht="15">
      <c r="A455" s="44" t="s">
        <v>2</v>
      </c>
      <c r="B455" s="29"/>
      <c r="C455" s="45" t="s">
        <v>241</v>
      </c>
      <c r="D455" s="30"/>
      <c r="E455" s="30"/>
      <c r="F455" s="30"/>
      <c r="G455" s="31"/>
      <c r="H455" s="32"/>
    </row>
    <row r="456" spans="1:9" ht="18" customHeight="1" thickBot="1">
      <c r="A456" s="46" t="s">
        <v>3</v>
      </c>
      <c r="B456" s="33"/>
      <c r="C456" s="65" t="s">
        <v>55</v>
      </c>
      <c r="D456" s="66"/>
      <c r="E456" s="66"/>
      <c r="F456" s="34"/>
      <c r="G456" s="35"/>
      <c r="H456" s="51"/>
      <c r="I456" s="8"/>
    </row>
    <row r="457" spans="1:8" ht="102.75" thickBot="1">
      <c r="A457" s="15" t="s">
        <v>4</v>
      </c>
      <c r="B457" s="47" t="s">
        <v>5</v>
      </c>
      <c r="C457" s="47" t="s">
        <v>6</v>
      </c>
      <c r="D457" s="16" t="s">
        <v>7</v>
      </c>
      <c r="E457" s="16" t="s">
        <v>8</v>
      </c>
      <c r="F457" s="16" t="s">
        <v>9</v>
      </c>
      <c r="G457" s="47" t="s">
        <v>10</v>
      </c>
      <c r="H457" s="48" t="s">
        <v>11</v>
      </c>
    </row>
    <row r="458" spans="1:8" s="4" customFormat="1" ht="12.75">
      <c r="A458" s="189">
        <v>1</v>
      </c>
      <c r="B458" s="208" t="s">
        <v>237</v>
      </c>
      <c r="C458" s="36" t="s">
        <v>12</v>
      </c>
      <c r="D458" s="37">
        <f aca="true" t="shared" si="30" ref="D458:F461">D462</f>
        <v>0</v>
      </c>
      <c r="E458" s="37">
        <f t="shared" si="30"/>
        <v>0</v>
      </c>
      <c r="F458" s="37">
        <f t="shared" si="30"/>
        <v>0</v>
      </c>
      <c r="G458" s="156">
        <f>SUM(F458:F461)/SUM(D458:D461)</f>
        <v>0.9525045419153906</v>
      </c>
      <c r="H458" s="163"/>
    </row>
    <row r="459" spans="1:8" s="4" customFormat="1" ht="12.75">
      <c r="A459" s="190"/>
      <c r="B459" s="209"/>
      <c r="C459" s="38" t="s">
        <v>13</v>
      </c>
      <c r="D459" s="39">
        <f>D463+D467+D471</f>
        <v>197.4</v>
      </c>
      <c r="E459" s="39">
        <f>E463+E467+E471</f>
        <v>197.4</v>
      </c>
      <c r="F459" s="39">
        <f>F463+F467+F471</f>
        <v>197.4</v>
      </c>
      <c r="G459" s="157"/>
      <c r="H459" s="164"/>
    </row>
    <row r="460" spans="1:8" s="4" customFormat="1" ht="72.75" customHeight="1" thickBot="1">
      <c r="A460" s="190"/>
      <c r="B460" s="209"/>
      <c r="C460" s="38" t="s">
        <v>14</v>
      </c>
      <c r="D460" s="39">
        <f>D464+D468+D472+D476</f>
        <v>1574.98</v>
      </c>
      <c r="E460" s="39">
        <f>E464+E468+E472+E476</f>
        <v>1490.8</v>
      </c>
      <c r="F460" s="39">
        <f>F464+F468+F472+F476</f>
        <v>1490.8</v>
      </c>
      <c r="G460" s="157"/>
      <c r="H460" s="164"/>
    </row>
    <row r="461" spans="1:8" s="4" customFormat="1" ht="27.75" customHeight="1" hidden="1" thickBot="1">
      <c r="A461" s="191"/>
      <c r="B461" s="210"/>
      <c r="C461" s="40" t="s">
        <v>15</v>
      </c>
      <c r="D461" s="41">
        <f t="shared" si="30"/>
        <v>0</v>
      </c>
      <c r="E461" s="41">
        <f t="shared" si="30"/>
        <v>0</v>
      </c>
      <c r="F461" s="41">
        <f t="shared" si="30"/>
        <v>0</v>
      </c>
      <c r="G461" s="162"/>
      <c r="H461" s="165"/>
    </row>
    <row r="462" spans="1:8" s="5" customFormat="1" ht="12.75">
      <c r="A462" s="144" t="s">
        <v>16</v>
      </c>
      <c r="B462" s="147" t="s">
        <v>205</v>
      </c>
      <c r="C462" s="17" t="s">
        <v>12</v>
      </c>
      <c r="D462" s="18">
        <v>0</v>
      </c>
      <c r="E462" s="18">
        <v>0</v>
      </c>
      <c r="F462" s="18">
        <v>0</v>
      </c>
      <c r="G462" s="150">
        <f>SUM(F462:F465)/SUM(D462:D465)</f>
        <v>0.8079847908745248</v>
      </c>
      <c r="H462" s="153"/>
    </row>
    <row r="463" spans="1:8" s="5" customFormat="1" ht="12.75">
      <c r="A463" s="145"/>
      <c r="B463" s="148"/>
      <c r="C463" s="19" t="s">
        <v>13</v>
      </c>
      <c r="D463" s="20">
        <v>0</v>
      </c>
      <c r="E463" s="20">
        <v>0</v>
      </c>
      <c r="F463" s="20">
        <v>0</v>
      </c>
      <c r="G463" s="151"/>
      <c r="H463" s="154"/>
    </row>
    <row r="464" spans="1:8" s="5" customFormat="1" ht="24" customHeight="1">
      <c r="A464" s="145"/>
      <c r="B464" s="148"/>
      <c r="C464" s="19" t="s">
        <v>14</v>
      </c>
      <c r="D464" s="20">
        <v>368.2</v>
      </c>
      <c r="E464" s="20">
        <v>297.5</v>
      </c>
      <c r="F464" s="20">
        <v>297.5</v>
      </c>
      <c r="G464" s="151"/>
      <c r="H464" s="154"/>
    </row>
    <row r="465" spans="1:8" s="5" customFormat="1" ht="33" customHeight="1" thickBot="1">
      <c r="A465" s="146"/>
      <c r="B465" s="149"/>
      <c r="C465" s="21" t="s">
        <v>15</v>
      </c>
      <c r="D465" s="22">
        <v>0</v>
      </c>
      <c r="E465" s="22">
        <v>0</v>
      </c>
      <c r="F465" s="22">
        <v>0</v>
      </c>
      <c r="G465" s="152"/>
      <c r="H465" s="155"/>
    </row>
    <row r="466" spans="1:8" s="4" customFormat="1" ht="12.75" customHeight="1">
      <c r="A466" s="144" t="s">
        <v>17</v>
      </c>
      <c r="B466" s="147" t="s">
        <v>206</v>
      </c>
      <c r="C466" s="17" t="s">
        <v>12</v>
      </c>
      <c r="D466" s="18">
        <f aca="true" t="shared" si="31" ref="D466:F469">D470</f>
        <v>0</v>
      </c>
      <c r="E466" s="18">
        <f t="shared" si="31"/>
        <v>0</v>
      </c>
      <c r="F466" s="18">
        <f t="shared" si="31"/>
        <v>0</v>
      </c>
      <c r="G466" s="235">
        <f>SUM(F466:F469)/SUM(D466:D469)</f>
        <v>0.9881357680800578</v>
      </c>
      <c r="H466" s="153"/>
    </row>
    <row r="467" spans="1:8" s="4" customFormat="1" ht="12.75">
      <c r="A467" s="145"/>
      <c r="B467" s="148"/>
      <c r="C467" s="19" t="s">
        <v>13</v>
      </c>
      <c r="D467" s="20">
        <v>0</v>
      </c>
      <c r="E467" s="20">
        <v>0</v>
      </c>
      <c r="F467" s="20">
        <v>0</v>
      </c>
      <c r="G467" s="180"/>
      <c r="H467" s="154"/>
    </row>
    <row r="468" spans="1:8" s="4" customFormat="1" ht="12.75">
      <c r="A468" s="145"/>
      <c r="B468" s="148"/>
      <c r="C468" s="19" t="s">
        <v>14</v>
      </c>
      <c r="D468" s="20">
        <v>484.65</v>
      </c>
      <c r="E468" s="20">
        <v>478.9</v>
      </c>
      <c r="F468" s="20">
        <v>478.9</v>
      </c>
      <c r="G468" s="180"/>
      <c r="H468" s="154"/>
    </row>
    <row r="469" spans="1:8" s="4" customFormat="1" ht="63.75" customHeight="1" thickBot="1">
      <c r="A469" s="146"/>
      <c r="B469" s="149"/>
      <c r="C469" s="21" t="s">
        <v>15</v>
      </c>
      <c r="D469" s="22">
        <f t="shared" si="31"/>
        <v>0</v>
      </c>
      <c r="E469" s="22">
        <f t="shared" si="31"/>
        <v>0</v>
      </c>
      <c r="F469" s="22">
        <f t="shared" si="31"/>
        <v>0</v>
      </c>
      <c r="G469" s="236"/>
      <c r="H469" s="155"/>
    </row>
    <row r="470" spans="1:8" ht="30" customHeight="1">
      <c r="A470" s="144" t="s">
        <v>19</v>
      </c>
      <c r="B470" s="147" t="s">
        <v>207</v>
      </c>
      <c r="C470" s="73" t="s">
        <v>12</v>
      </c>
      <c r="D470" s="74">
        <v>0</v>
      </c>
      <c r="E470" s="74">
        <v>0</v>
      </c>
      <c r="F470" s="74">
        <v>0</v>
      </c>
      <c r="G470" s="150">
        <f>SUM(F470:F473)/SUM(D470:D473)</f>
        <v>0.9663224850782033</v>
      </c>
      <c r="H470" s="153"/>
    </row>
    <row r="471" spans="1:8" ht="25.5" customHeight="1">
      <c r="A471" s="145"/>
      <c r="B471" s="148"/>
      <c r="C471" s="19" t="s">
        <v>13</v>
      </c>
      <c r="D471" s="20">
        <v>197.4</v>
      </c>
      <c r="E471" s="20">
        <v>197.4</v>
      </c>
      <c r="F471" s="20">
        <v>197.4</v>
      </c>
      <c r="G471" s="151"/>
      <c r="H471" s="154"/>
    </row>
    <row r="472" spans="1:8" ht="26.25" customHeight="1">
      <c r="A472" s="145"/>
      <c r="B472" s="148"/>
      <c r="C472" s="19" t="s">
        <v>14</v>
      </c>
      <c r="D472" s="20">
        <v>32.13</v>
      </c>
      <c r="E472" s="20">
        <v>24.4</v>
      </c>
      <c r="F472" s="20">
        <v>24.4</v>
      </c>
      <c r="G472" s="151"/>
      <c r="H472" s="154"/>
    </row>
    <row r="473" spans="1:8" ht="32.25" customHeight="1" thickBot="1">
      <c r="A473" s="146"/>
      <c r="B473" s="149"/>
      <c r="C473" s="21" t="s">
        <v>15</v>
      </c>
      <c r="D473" s="22">
        <v>0</v>
      </c>
      <c r="E473" s="22">
        <v>0</v>
      </c>
      <c r="F473" s="22">
        <v>0</v>
      </c>
      <c r="G473" s="152"/>
      <c r="H473" s="155"/>
    </row>
    <row r="474" spans="1:8" ht="30" customHeight="1">
      <c r="A474" s="144" t="s">
        <v>20</v>
      </c>
      <c r="B474" s="147" t="s">
        <v>240</v>
      </c>
      <c r="C474" s="73" t="s">
        <v>12</v>
      </c>
      <c r="D474" s="74">
        <v>0</v>
      </c>
      <c r="E474" s="74">
        <v>0</v>
      </c>
      <c r="F474" s="74">
        <v>0</v>
      </c>
      <c r="G474" s="150">
        <f>SUM(F474:F477)/SUM(D474:D477)</f>
        <v>1</v>
      </c>
      <c r="H474" s="153"/>
    </row>
    <row r="475" spans="1:8" ht="25.5" customHeight="1">
      <c r="A475" s="145"/>
      <c r="B475" s="148"/>
      <c r="C475" s="19" t="s">
        <v>13</v>
      </c>
      <c r="D475" s="20">
        <v>0</v>
      </c>
      <c r="E475" s="20">
        <v>0</v>
      </c>
      <c r="F475" s="20">
        <v>0</v>
      </c>
      <c r="G475" s="151"/>
      <c r="H475" s="154"/>
    </row>
    <row r="476" spans="1:8" ht="26.25" customHeight="1">
      <c r="A476" s="145"/>
      <c r="B476" s="148"/>
      <c r="C476" s="19" t="s">
        <v>14</v>
      </c>
      <c r="D476" s="20">
        <v>690</v>
      </c>
      <c r="E476" s="20">
        <v>690</v>
      </c>
      <c r="F476" s="20">
        <v>690</v>
      </c>
      <c r="G476" s="151"/>
      <c r="H476" s="154"/>
    </row>
    <row r="477" spans="1:8" ht="32.25" customHeight="1" thickBot="1">
      <c r="A477" s="146"/>
      <c r="B477" s="149"/>
      <c r="C477" s="21" t="s">
        <v>15</v>
      </c>
      <c r="D477" s="22">
        <v>0</v>
      </c>
      <c r="E477" s="22">
        <v>0</v>
      </c>
      <c r="F477" s="22">
        <v>0</v>
      </c>
      <c r="G477" s="152"/>
      <c r="H477" s="155"/>
    </row>
    <row r="478" spans="1:8" s="4" customFormat="1" ht="12.75" customHeight="1">
      <c r="A478" s="189" t="s">
        <v>21</v>
      </c>
      <c r="B478" s="208" t="s">
        <v>208</v>
      </c>
      <c r="C478" s="36" t="s">
        <v>12</v>
      </c>
      <c r="D478" s="37">
        <f aca="true" t="shared" si="32" ref="D478:F481">D482</f>
        <v>0</v>
      </c>
      <c r="E478" s="37">
        <f t="shared" si="32"/>
        <v>0</v>
      </c>
      <c r="F478" s="37">
        <f t="shared" si="32"/>
        <v>0</v>
      </c>
      <c r="G478" s="156">
        <f>SUM(F478:F481)/SUM(D478:D481)</f>
        <v>0.7734299980795083</v>
      </c>
      <c r="H478" s="163"/>
    </row>
    <row r="479" spans="1:8" s="4" customFormat="1" ht="12.75">
      <c r="A479" s="190"/>
      <c r="B479" s="209"/>
      <c r="C479" s="38" t="s">
        <v>13</v>
      </c>
      <c r="D479" s="39">
        <f t="shared" si="32"/>
        <v>0</v>
      </c>
      <c r="E479" s="39">
        <f t="shared" si="32"/>
        <v>0</v>
      </c>
      <c r="F479" s="39">
        <f t="shared" si="32"/>
        <v>0</v>
      </c>
      <c r="G479" s="157"/>
      <c r="H479" s="164"/>
    </row>
    <row r="480" spans="1:8" s="4" customFormat="1" ht="12.75">
      <c r="A480" s="190"/>
      <c r="B480" s="209"/>
      <c r="C480" s="38" t="s">
        <v>14</v>
      </c>
      <c r="D480" s="39">
        <f t="shared" si="32"/>
        <v>2082.8</v>
      </c>
      <c r="E480" s="39">
        <f t="shared" si="32"/>
        <v>1610.9</v>
      </c>
      <c r="F480" s="39">
        <f t="shared" si="32"/>
        <v>1610.9</v>
      </c>
      <c r="G480" s="157"/>
      <c r="H480" s="164"/>
    </row>
    <row r="481" spans="1:8" s="4" customFormat="1" ht="40.5" customHeight="1" thickBot="1">
      <c r="A481" s="191"/>
      <c r="B481" s="210"/>
      <c r="C481" s="40" t="s">
        <v>15</v>
      </c>
      <c r="D481" s="41">
        <f t="shared" si="32"/>
        <v>0</v>
      </c>
      <c r="E481" s="41">
        <f t="shared" si="32"/>
        <v>0</v>
      </c>
      <c r="F481" s="41">
        <f t="shared" si="32"/>
        <v>0</v>
      </c>
      <c r="G481" s="162"/>
      <c r="H481" s="165"/>
    </row>
    <row r="482" spans="1:8" ht="20.25" customHeight="1">
      <c r="A482" s="144" t="s">
        <v>22</v>
      </c>
      <c r="B482" s="147" t="s">
        <v>209</v>
      </c>
      <c r="C482" s="73" t="s">
        <v>12</v>
      </c>
      <c r="D482" s="74">
        <v>0</v>
      </c>
      <c r="E482" s="74">
        <v>0</v>
      </c>
      <c r="F482" s="74">
        <v>0</v>
      </c>
      <c r="G482" s="150">
        <f>SUM(F482:F485)/SUM(D482:D485)</f>
        <v>0.7734299980795083</v>
      </c>
      <c r="H482" s="153"/>
    </row>
    <row r="483" spans="1:8" ht="16.5" customHeight="1">
      <c r="A483" s="145"/>
      <c r="B483" s="148"/>
      <c r="C483" s="19" t="s">
        <v>13</v>
      </c>
      <c r="D483" s="20">
        <v>0</v>
      </c>
      <c r="E483" s="20">
        <v>0</v>
      </c>
      <c r="F483" s="20">
        <v>0</v>
      </c>
      <c r="G483" s="151"/>
      <c r="H483" s="154"/>
    </row>
    <row r="484" spans="1:8" ht="15.75" customHeight="1">
      <c r="A484" s="145"/>
      <c r="B484" s="148"/>
      <c r="C484" s="19" t="s">
        <v>14</v>
      </c>
      <c r="D484" s="20">
        <v>2082.8</v>
      </c>
      <c r="E484" s="20">
        <v>1610.9</v>
      </c>
      <c r="F484" s="20">
        <v>1610.9</v>
      </c>
      <c r="G484" s="151"/>
      <c r="H484" s="154"/>
    </row>
    <row r="485" spans="1:8" ht="21.75" customHeight="1" thickBot="1">
      <c r="A485" s="146"/>
      <c r="B485" s="149"/>
      <c r="C485" s="21" t="s">
        <v>15</v>
      </c>
      <c r="D485" s="22">
        <v>0</v>
      </c>
      <c r="E485" s="22">
        <v>0</v>
      </c>
      <c r="F485" s="22">
        <v>0</v>
      </c>
      <c r="G485" s="152"/>
      <c r="H485" s="155"/>
    </row>
    <row r="486" spans="1:8" s="4" customFormat="1" ht="12.75" customHeight="1">
      <c r="A486" s="189" t="s">
        <v>23</v>
      </c>
      <c r="B486" s="208" t="s">
        <v>210</v>
      </c>
      <c r="C486" s="36" t="s">
        <v>12</v>
      </c>
      <c r="D486" s="37">
        <f aca="true" t="shared" si="33" ref="D486:F489">D490</f>
        <v>0</v>
      </c>
      <c r="E486" s="37">
        <f t="shared" si="33"/>
        <v>0</v>
      </c>
      <c r="F486" s="37">
        <f t="shared" si="33"/>
        <v>0</v>
      </c>
      <c r="G486" s="156">
        <f>SUM(F486:F489)/SUM(D486:D489)</f>
        <v>0.3609219947242809</v>
      </c>
      <c r="H486" s="163"/>
    </row>
    <row r="487" spans="1:8" s="4" customFormat="1" ht="12.75">
      <c r="A487" s="190"/>
      <c r="B487" s="209"/>
      <c r="C487" s="38" t="s">
        <v>13</v>
      </c>
      <c r="D487" s="39">
        <f aca="true" t="shared" si="34" ref="D487:F488">D491+D495</f>
        <v>5508.1</v>
      </c>
      <c r="E487" s="39">
        <f t="shared" si="34"/>
        <v>1426</v>
      </c>
      <c r="F487" s="39">
        <f t="shared" si="34"/>
        <v>1426</v>
      </c>
      <c r="G487" s="157"/>
      <c r="H487" s="164"/>
    </row>
    <row r="488" spans="1:8" s="4" customFormat="1" ht="12.75">
      <c r="A488" s="190"/>
      <c r="B488" s="209"/>
      <c r="C488" s="38" t="s">
        <v>14</v>
      </c>
      <c r="D488" s="39">
        <f t="shared" si="34"/>
        <v>2452.9</v>
      </c>
      <c r="E488" s="39">
        <f t="shared" si="34"/>
        <v>1447.3</v>
      </c>
      <c r="F488" s="39">
        <f t="shared" si="34"/>
        <v>1447.3</v>
      </c>
      <c r="G488" s="157"/>
      <c r="H488" s="164"/>
    </row>
    <row r="489" spans="1:8" s="4" customFormat="1" ht="40.5" customHeight="1" thickBot="1">
      <c r="A489" s="191"/>
      <c r="B489" s="210"/>
      <c r="C489" s="40" t="s">
        <v>15</v>
      </c>
      <c r="D489" s="41">
        <f t="shared" si="33"/>
        <v>0</v>
      </c>
      <c r="E489" s="41">
        <f t="shared" si="33"/>
        <v>0</v>
      </c>
      <c r="F489" s="41">
        <f t="shared" si="33"/>
        <v>0</v>
      </c>
      <c r="G489" s="162"/>
      <c r="H489" s="165"/>
    </row>
    <row r="490" spans="1:8" ht="20.25" customHeight="1">
      <c r="A490" s="144" t="s">
        <v>24</v>
      </c>
      <c r="B490" s="147" t="s">
        <v>211</v>
      </c>
      <c r="C490" s="73" t="s">
        <v>12</v>
      </c>
      <c r="D490" s="74">
        <v>0</v>
      </c>
      <c r="E490" s="74">
        <v>0</v>
      </c>
      <c r="F490" s="74">
        <v>0</v>
      </c>
      <c r="G490" s="150">
        <f>SUM(F490:F493)/SUM(D490:D493)</f>
        <v>0.5456710066366076</v>
      </c>
      <c r="H490" s="153"/>
    </row>
    <row r="491" spans="1:8" ht="17.25" customHeight="1">
      <c r="A491" s="145"/>
      <c r="B491" s="148"/>
      <c r="C491" s="19" t="s">
        <v>13</v>
      </c>
      <c r="D491" s="20">
        <v>0</v>
      </c>
      <c r="E491" s="20">
        <v>0</v>
      </c>
      <c r="F491" s="20">
        <v>0</v>
      </c>
      <c r="G491" s="151"/>
      <c r="H491" s="154"/>
    </row>
    <row r="492" spans="1:8" ht="18.75" customHeight="1">
      <c r="A492" s="145"/>
      <c r="B492" s="148"/>
      <c r="C492" s="19" t="s">
        <v>14</v>
      </c>
      <c r="D492" s="20">
        <v>1973.9</v>
      </c>
      <c r="E492" s="20">
        <v>1077.1</v>
      </c>
      <c r="F492" s="20">
        <v>1077.1</v>
      </c>
      <c r="G492" s="151"/>
      <c r="H492" s="154"/>
    </row>
    <row r="493" spans="1:8" ht="22.5" customHeight="1" thickBot="1">
      <c r="A493" s="146"/>
      <c r="B493" s="149"/>
      <c r="C493" s="21" t="s">
        <v>15</v>
      </c>
      <c r="D493" s="22">
        <v>0</v>
      </c>
      <c r="E493" s="22">
        <v>0</v>
      </c>
      <c r="F493" s="22">
        <v>0</v>
      </c>
      <c r="G493" s="152"/>
      <c r="H493" s="155"/>
    </row>
    <row r="494" spans="1:8" s="4" customFormat="1" ht="12.75" customHeight="1">
      <c r="A494" s="144" t="s">
        <v>25</v>
      </c>
      <c r="B494" s="147" t="s">
        <v>211</v>
      </c>
      <c r="C494" s="17" t="s">
        <v>12</v>
      </c>
      <c r="D494" s="18">
        <v>0</v>
      </c>
      <c r="E494" s="18">
        <v>0</v>
      </c>
      <c r="F494" s="18">
        <v>0</v>
      </c>
      <c r="G494" s="235">
        <f>SUM(F494:F497)/SUM(D494:D497)</f>
        <v>0.30001169180404536</v>
      </c>
      <c r="H494" s="153"/>
    </row>
    <row r="495" spans="1:8" s="4" customFormat="1" ht="12.75">
      <c r="A495" s="145"/>
      <c r="B495" s="148"/>
      <c r="C495" s="19" t="s">
        <v>13</v>
      </c>
      <c r="D495" s="20">
        <v>5508.1</v>
      </c>
      <c r="E495" s="20">
        <v>1426</v>
      </c>
      <c r="F495" s="20">
        <v>1426</v>
      </c>
      <c r="G495" s="180"/>
      <c r="H495" s="154"/>
    </row>
    <row r="496" spans="1:8" s="4" customFormat="1" ht="12.75">
      <c r="A496" s="145"/>
      <c r="B496" s="148"/>
      <c r="C496" s="19" t="s">
        <v>14</v>
      </c>
      <c r="D496" s="20">
        <v>479</v>
      </c>
      <c r="E496" s="20">
        <v>370.2</v>
      </c>
      <c r="F496" s="20">
        <v>370.2</v>
      </c>
      <c r="G496" s="180"/>
      <c r="H496" s="154"/>
    </row>
    <row r="497" spans="1:8" s="4" customFormat="1" ht="19.5" customHeight="1" thickBot="1">
      <c r="A497" s="146"/>
      <c r="B497" s="149"/>
      <c r="C497" s="21" t="s">
        <v>15</v>
      </c>
      <c r="D497" s="22">
        <v>0</v>
      </c>
      <c r="E497" s="22">
        <v>0</v>
      </c>
      <c r="F497" s="22">
        <v>0</v>
      </c>
      <c r="G497" s="236"/>
      <c r="H497" s="155"/>
    </row>
    <row r="498" spans="1:8" ht="12.75">
      <c r="A498" s="195" t="s">
        <v>28</v>
      </c>
      <c r="B498" s="198" t="s">
        <v>18</v>
      </c>
      <c r="C498" s="59" t="s">
        <v>12</v>
      </c>
      <c r="D498" s="60">
        <f aca="true" t="shared" si="35" ref="D498:F501">D458+D478+D486</f>
        <v>0</v>
      </c>
      <c r="E498" s="60">
        <f t="shared" si="35"/>
        <v>0</v>
      </c>
      <c r="F498" s="60">
        <f t="shared" si="35"/>
        <v>0</v>
      </c>
      <c r="G498" s="201">
        <f>SUM(F498:F501)/SUM(D498:D501)</f>
        <v>0.5223684811842744</v>
      </c>
      <c r="H498" s="202"/>
    </row>
    <row r="499" spans="1:8" ht="12.75">
      <c r="A499" s="196"/>
      <c r="B499" s="199"/>
      <c r="C499" s="61" t="s">
        <v>13</v>
      </c>
      <c r="D499" s="62">
        <f t="shared" si="35"/>
        <v>5705.5</v>
      </c>
      <c r="E499" s="62">
        <f t="shared" si="35"/>
        <v>1623.4</v>
      </c>
      <c r="F499" s="62">
        <f t="shared" si="35"/>
        <v>1623.4</v>
      </c>
      <c r="G499" s="176"/>
      <c r="H499" s="203"/>
    </row>
    <row r="500" spans="1:8" ht="12.75">
      <c r="A500" s="196"/>
      <c r="B500" s="199"/>
      <c r="C500" s="61" t="s">
        <v>14</v>
      </c>
      <c r="D500" s="62">
        <f t="shared" si="35"/>
        <v>6110.68</v>
      </c>
      <c r="E500" s="62">
        <f t="shared" si="35"/>
        <v>4549</v>
      </c>
      <c r="F500" s="62">
        <f t="shared" si="35"/>
        <v>4549</v>
      </c>
      <c r="G500" s="176"/>
      <c r="H500" s="203"/>
    </row>
    <row r="501" spans="1:8" ht="13.5" thickBot="1">
      <c r="A501" s="197"/>
      <c r="B501" s="200"/>
      <c r="C501" s="63" t="s">
        <v>15</v>
      </c>
      <c r="D501" s="64">
        <f t="shared" si="35"/>
        <v>0</v>
      </c>
      <c r="E501" s="64">
        <f t="shared" si="35"/>
        <v>0</v>
      </c>
      <c r="F501" s="64">
        <f t="shared" si="35"/>
        <v>0</v>
      </c>
      <c r="G501" s="177"/>
      <c r="H501" s="204"/>
    </row>
    <row r="502" spans="1:8" ht="30.75" customHeight="1">
      <c r="A502" s="42" t="s">
        <v>1</v>
      </c>
      <c r="B502" s="43"/>
      <c r="C502" s="237" t="s">
        <v>231</v>
      </c>
      <c r="D502" s="237"/>
      <c r="E502" s="237"/>
      <c r="F502" s="237"/>
      <c r="G502" s="237"/>
      <c r="H502" s="238"/>
    </row>
    <row r="503" spans="1:8" ht="15">
      <c r="A503" s="44" t="s">
        <v>2</v>
      </c>
      <c r="B503" s="29"/>
      <c r="C503" s="45" t="s">
        <v>241</v>
      </c>
      <c r="D503" s="30"/>
      <c r="E503" s="30"/>
      <c r="F503" s="30"/>
      <c r="G503" s="31"/>
      <c r="H503" s="32"/>
    </row>
    <row r="504" spans="1:9" ht="18.75" customHeight="1" thickBot="1">
      <c r="A504" s="46" t="s">
        <v>3</v>
      </c>
      <c r="B504" s="33"/>
      <c r="C504" s="50" t="s">
        <v>49</v>
      </c>
      <c r="D504" s="34"/>
      <c r="E504" s="34"/>
      <c r="F504" s="34"/>
      <c r="G504" s="35"/>
      <c r="H504" s="51"/>
      <c r="I504" s="8"/>
    </row>
    <row r="505" spans="1:8" ht="102.75" thickBot="1">
      <c r="A505" s="15" t="s">
        <v>4</v>
      </c>
      <c r="B505" s="47" t="s">
        <v>5</v>
      </c>
      <c r="C505" s="47" t="s">
        <v>6</v>
      </c>
      <c r="D505" s="16" t="s">
        <v>7</v>
      </c>
      <c r="E505" s="16" t="s">
        <v>8</v>
      </c>
      <c r="F505" s="16" t="s">
        <v>9</v>
      </c>
      <c r="G505" s="47" t="s">
        <v>10</v>
      </c>
      <c r="H505" s="48" t="s">
        <v>11</v>
      </c>
    </row>
    <row r="506" spans="1:8" s="4" customFormat="1" ht="12.75">
      <c r="A506" s="189">
        <v>1</v>
      </c>
      <c r="B506" s="208" t="s">
        <v>232</v>
      </c>
      <c r="C506" s="36" t="s">
        <v>12</v>
      </c>
      <c r="D506" s="37">
        <f aca="true" t="shared" si="36" ref="D506:F509">D510+D514</f>
        <v>0</v>
      </c>
      <c r="E506" s="37">
        <f t="shared" si="36"/>
        <v>0</v>
      </c>
      <c r="F506" s="37">
        <f t="shared" si="36"/>
        <v>0</v>
      </c>
      <c r="G506" s="156">
        <f>SUM(F506:F509)/SUM(D506:D509)</f>
        <v>0.9767826716398794</v>
      </c>
      <c r="H506" s="163"/>
    </row>
    <row r="507" spans="1:8" s="4" customFormat="1" ht="12.75">
      <c r="A507" s="190"/>
      <c r="B507" s="209"/>
      <c r="C507" s="38" t="s">
        <v>13</v>
      </c>
      <c r="D507" s="39">
        <f t="shared" si="36"/>
        <v>118484.4</v>
      </c>
      <c r="E507" s="39">
        <f t="shared" si="36"/>
        <v>118484.4</v>
      </c>
      <c r="F507" s="39">
        <f t="shared" si="36"/>
        <v>118484.4</v>
      </c>
      <c r="G507" s="157"/>
      <c r="H507" s="164"/>
    </row>
    <row r="508" spans="1:8" s="4" customFormat="1" ht="12.75">
      <c r="A508" s="190"/>
      <c r="B508" s="209"/>
      <c r="C508" s="38" t="s">
        <v>14</v>
      </c>
      <c r="D508" s="39">
        <f>D512+D516+D520</f>
        <v>87633.2</v>
      </c>
      <c r="E508" s="39">
        <f>E512+E516+E520</f>
        <v>82847.7</v>
      </c>
      <c r="F508" s="39">
        <f>F512+F516+F520</f>
        <v>82847.7</v>
      </c>
      <c r="G508" s="157"/>
      <c r="H508" s="164"/>
    </row>
    <row r="509" spans="1:8" s="4" customFormat="1" ht="27.75" customHeight="1" thickBot="1">
      <c r="A509" s="191"/>
      <c r="B509" s="210"/>
      <c r="C509" s="40" t="s">
        <v>15</v>
      </c>
      <c r="D509" s="41">
        <f t="shared" si="36"/>
        <v>0</v>
      </c>
      <c r="E509" s="41">
        <f t="shared" si="36"/>
        <v>0</v>
      </c>
      <c r="F509" s="41">
        <f t="shared" si="36"/>
        <v>0</v>
      </c>
      <c r="G509" s="162"/>
      <c r="H509" s="165"/>
    </row>
    <row r="510" spans="1:8" s="5" customFormat="1" ht="12.75">
      <c r="A510" s="144" t="s">
        <v>16</v>
      </c>
      <c r="B510" s="147" t="s">
        <v>233</v>
      </c>
      <c r="C510" s="17" t="s">
        <v>12</v>
      </c>
      <c r="D510" s="18">
        <v>0</v>
      </c>
      <c r="E510" s="18">
        <v>0</v>
      </c>
      <c r="F510" s="18">
        <v>0</v>
      </c>
      <c r="G510" s="150">
        <f>SUM(F510:F513)/SUM(D510:D513)</f>
        <v>1</v>
      </c>
      <c r="H510" s="153"/>
    </row>
    <row r="511" spans="1:8" s="5" customFormat="1" ht="12.75">
      <c r="A511" s="145"/>
      <c r="B511" s="148"/>
      <c r="C511" s="19" t="s">
        <v>13</v>
      </c>
      <c r="D511" s="20">
        <v>118484.4</v>
      </c>
      <c r="E511" s="20">
        <v>118484.4</v>
      </c>
      <c r="F511" s="20">
        <v>118484.4</v>
      </c>
      <c r="G511" s="151"/>
      <c r="H511" s="154"/>
    </row>
    <row r="512" spans="1:8" s="5" customFormat="1" ht="12.75">
      <c r="A512" s="145"/>
      <c r="B512" s="148"/>
      <c r="C512" s="19" t="s">
        <v>14</v>
      </c>
      <c r="D512" s="20">
        <v>0</v>
      </c>
      <c r="E512" s="20">
        <v>0</v>
      </c>
      <c r="F512" s="20">
        <v>0</v>
      </c>
      <c r="G512" s="151"/>
      <c r="H512" s="154"/>
    </row>
    <row r="513" spans="1:8" s="5" customFormat="1" ht="26.25" customHeight="1" thickBot="1">
      <c r="A513" s="146"/>
      <c r="B513" s="149"/>
      <c r="C513" s="21" t="s">
        <v>15</v>
      </c>
      <c r="D513" s="22">
        <v>0</v>
      </c>
      <c r="E513" s="22">
        <v>0</v>
      </c>
      <c r="F513" s="22">
        <v>0</v>
      </c>
      <c r="G513" s="152"/>
      <c r="H513" s="155"/>
    </row>
    <row r="514" spans="1:8" s="5" customFormat="1" ht="12.75">
      <c r="A514" s="144" t="s">
        <v>17</v>
      </c>
      <c r="B514" s="147" t="s">
        <v>234</v>
      </c>
      <c r="C514" s="17" t="s">
        <v>12</v>
      </c>
      <c r="D514" s="18">
        <v>0</v>
      </c>
      <c r="E514" s="18">
        <v>0</v>
      </c>
      <c r="F514" s="18">
        <v>0</v>
      </c>
      <c r="G514" s="150">
        <f>SUM(F514:F517)/SUM(D514:D517)</f>
        <v>1</v>
      </c>
      <c r="H514" s="153"/>
    </row>
    <row r="515" spans="1:8" s="5" customFormat="1" ht="12.75">
      <c r="A515" s="145"/>
      <c r="B515" s="148"/>
      <c r="C515" s="19" t="s">
        <v>13</v>
      </c>
      <c r="D515" s="20">
        <v>0</v>
      </c>
      <c r="E515" s="20">
        <v>0</v>
      </c>
      <c r="F515" s="20">
        <v>0</v>
      </c>
      <c r="G515" s="151"/>
      <c r="H515" s="154"/>
    </row>
    <row r="516" spans="1:8" s="5" customFormat="1" ht="12.75">
      <c r="A516" s="145"/>
      <c r="B516" s="148"/>
      <c r="C516" s="19" t="s">
        <v>14</v>
      </c>
      <c r="D516" s="20">
        <v>24124.8</v>
      </c>
      <c r="E516" s="20">
        <v>24124.8</v>
      </c>
      <c r="F516" s="20">
        <v>24124.8</v>
      </c>
      <c r="G516" s="151"/>
      <c r="H516" s="154"/>
    </row>
    <row r="517" spans="1:8" s="5" customFormat="1" ht="33.75" customHeight="1" thickBot="1">
      <c r="A517" s="146"/>
      <c r="B517" s="149"/>
      <c r="C517" s="21" t="s">
        <v>15</v>
      </c>
      <c r="D517" s="87">
        <v>0</v>
      </c>
      <c r="E517" s="87">
        <v>0</v>
      </c>
      <c r="F517" s="87">
        <v>0</v>
      </c>
      <c r="G517" s="152"/>
      <c r="H517" s="155"/>
    </row>
    <row r="518" spans="1:8" s="5" customFormat="1" ht="12.75">
      <c r="A518" s="144" t="s">
        <v>19</v>
      </c>
      <c r="B518" s="147" t="s">
        <v>235</v>
      </c>
      <c r="C518" s="17" t="s">
        <v>12</v>
      </c>
      <c r="D518" s="18">
        <v>0</v>
      </c>
      <c r="E518" s="18">
        <v>0</v>
      </c>
      <c r="F518" s="18">
        <v>0</v>
      </c>
      <c r="G518" s="150">
        <f>SUM(F518:F521)/SUM(D518:D521)</f>
        <v>0.9246477631305465</v>
      </c>
      <c r="H518" s="153"/>
    </row>
    <row r="519" spans="1:8" s="5" customFormat="1" ht="12.75">
      <c r="A519" s="145"/>
      <c r="B519" s="148"/>
      <c r="C519" s="19" t="s">
        <v>13</v>
      </c>
      <c r="D519" s="20">
        <v>0</v>
      </c>
      <c r="E519" s="20">
        <v>0</v>
      </c>
      <c r="F519" s="20">
        <v>0</v>
      </c>
      <c r="G519" s="151"/>
      <c r="H519" s="154"/>
    </row>
    <row r="520" spans="1:8" s="5" customFormat="1" ht="12.75">
      <c r="A520" s="145"/>
      <c r="B520" s="148"/>
      <c r="C520" s="19" t="s">
        <v>14</v>
      </c>
      <c r="D520" s="20">
        <v>63508.4</v>
      </c>
      <c r="E520" s="20">
        <v>58722.9</v>
      </c>
      <c r="F520" s="20">
        <v>58722.9</v>
      </c>
      <c r="G520" s="151"/>
      <c r="H520" s="154"/>
    </row>
    <row r="521" spans="1:8" s="5" customFormat="1" ht="33.75" customHeight="1" thickBot="1">
      <c r="A521" s="146"/>
      <c r="B521" s="149"/>
      <c r="C521" s="21" t="s">
        <v>15</v>
      </c>
      <c r="D521" s="87">
        <v>0</v>
      </c>
      <c r="E521" s="87">
        <v>0</v>
      </c>
      <c r="F521" s="87">
        <v>0</v>
      </c>
      <c r="G521" s="152"/>
      <c r="H521" s="155"/>
    </row>
    <row r="522" spans="1:8" s="4" customFormat="1" ht="12.75">
      <c r="A522" s="189" t="s">
        <v>20</v>
      </c>
      <c r="B522" s="208" t="s">
        <v>236</v>
      </c>
      <c r="C522" s="36" t="s">
        <v>12</v>
      </c>
      <c r="D522" s="37">
        <f aca="true" t="shared" si="37" ref="D522:F525">D526</f>
        <v>0</v>
      </c>
      <c r="E522" s="37">
        <f t="shared" si="37"/>
        <v>0</v>
      </c>
      <c r="F522" s="37">
        <f t="shared" si="37"/>
        <v>0</v>
      </c>
      <c r="G522" s="156">
        <f>SUM(F522:F525)/SUM(D522:D525)</f>
        <v>0</v>
      </c>
      <c r="H522" s="163"/>
    </row>
    <row r="523" spans="1:8" s="4" customFormat="1" ht="12.75">
      <c r="A523" s="190"/>
      <c r="B523" s="209"/>
      <c r="C523" s="38" t="s">
        <v>13</v>
      </c>
      <c r="D523" s="39">
        <f t="shared" si="37"/>
        <v>0</v>
      </c>
      <c r="E523" s="39">
        <f t="shared" si="37"/>
        <v>0</v>
      </c>
      <c r="F523" s="39">
        <f t="shared" si="37"/>
        <v>0</v>
      </c>
      <c r="G523" s="157"/>
      <c r="H523" s="164"/>
    </row>
    <row r="524" spans="1:8" s="4" customFormat="1" ht="12.75">
      <c r="A524" s="190"/>
      <c r="B524" s="209"/>
      <c r="C524" s="38" t="s">
        <v>14</v>
      </c>
      <c r="D524" s="39">
        <f t="shared" si="37"/>
        <v>500</v>
      </c>
      <c r="E524" s="39">
        <f t="shared" si="37"/>
        <v>0</v>
      </c>
      <c r="F524" s="39">
        <f t="shared" si="37"/>
        <v>0</v>
      </c>
      <c r="G524" s="157"/>
      <c r="H524" s="164"/>
    </row>
    <row r="525" spans="1:8" s="4" customFormat="1" ht="57" customHeight="1" thickBot="1">
      <c r="A525" s="191"/>
      <c r="B525" s="210"/>
      <c r="C525" s="40" t="s">
        <v>15</v>
      </c>
      <c r="D525" s="41">
        <f t="shared" si="37"/>
        <v>0</v>
      </c>
      <c r="E525" s="41">
        <f t="shared" si="37"/>
        <v>0</v>
      </c>
      <c r="F525" s="41">
        <f t="shared" si="37"/>
        <v>0</v>
      </c>
      <c r="G525" s="162"/>
      <c r="H525" s="165"/>
    </row>
    <row r="526" spans="1:8" ht="30" customHeight="1">
      <c r="A526" s="145" t="s">
        <v>21</v>
      </c>
      <c r="B526" s="148" t="s">
        <v>50</v>
      </c>
      <c r="C526" s="73" t="s">
        <v>12</v>
      </c>
      <c r="D526" s="74">
        <v>0</v>
      </c>
      <c r="E526" s="74">
        <v>0</v>
      </c>
      <c r="F526" s="74">
        <v>0</v>
      </c>
      <c r="G526" s="150">
        <v>1</v>
      </c>
      <c r="H526" s="153"/>
    </row>
    <row r="527" spans="1:8" ht="25.5" customHeight="1">
      <c r="A527" s="145"/>
      <c r="B527" s="148"/>
      <c r="C527" s="19" t="s">
        <v>13</v>
      </c>
      <c r="D527" s="20">
        <v>0</v>
      </c>
      <c r="E527" s="20">
        <v>0</v>
      </c>
      <c r="F527" s="20">
        <v>0</v>
      </c>
      <c r="G527" s="151"/>
      <c r="H527" s="154"/>
    </row>
    <row r="528" spans="1:8" ht="26.25" customHeight="1">
      <c r="A528" s="145"/>
      <c r="B528" s="148"/>
      <c r="C528" s="19" t="s">
        <v>14</v>
      </c>
      <c r="D528" s="20">
        <v>500</v>
      </c>
      <c r="E528" s="20">
        <v>0</v>
      </c>
      <c r="F528" s="20">
        <v>0</v>
      </c>
      <c r="G528" s="151"/>
      <c r="H528" s="154"/>
    </row>
    <row r="529" spans="1:8" ht="32.25" customHeight="1" thickBot="1">
      <c r="A529" s="146"/>
      <c r="B529" s="149"/>
      <c r="C529" s="21" t="s">
        <v>15</v>
      </c>
      <c r="D529" s="22">
        <v>0</v>
      </c>
      <c r="E529" s="22">
        <v>0</v>
      </c>
      <c r="F529" s="22">
        <v>0</v>
      </c>
      <c r="G529" s="152"/>
      <c r="H529" s="155"/>
    </row>
    <row r="530" spans="1:8" ht="12.75">
      <c r="A530" s="195" t="s">
        <v>22</v>
      </c>
      <c r="B530" s="198" t="s">
        <v>18</v>
      </c>
      <c r="C530" s="59" t="s">
        <v>12</v>
      </c>
      <c r="D530" s="60">
        <f aca="true" t="shared" si="38" ref="D530:F533">D506+D522</f>
        <v>0</v>
      </c>
      <c r="E530" s="60">
        <f t="shared" si="38"/>
        <v>0</v>
      </c>
      <c r="F530" s="60">
        <f t="shared" si="38"/>
        <v>0</v>
      </c>
      <c r="G530" s="201">
        <f>SUM(F530:F533)/SUM(D530:D533)</f>
        <v>0.9744189265580473</v>
      </c>
      <c r="H530" s="202"/>
    </row>
    <row r="531" spans="1:8" ht="12.75">
      <c r="A531" s="196"/>
      <c r="B531" s="199"/>
      <c r="C531" s="61" t="s">
        <v>13</v>
      </c>
      <c r="D531" s="62">
        <f t="shared" si="38"/>
        <v>118484.4</v>
      </c>
      <c r="E531" s="62">
        <f t="shared" si="38"/>
        <v>118484.4</v>
      </c>
      <c r="F531" s="62">
        <f t="shared" si="38"/>
        <v>118484.4</v>
      </c>
      <c r="G531" s="176"/>
      <c r="H531" s="203"/>
    </row>
    <row r="532" spans="1:8" ht="12.75">
      <c r="A532" s="196"/>
      <c r="B532" s="199"/>
      <c r="C532" s="61" t="s">
        <v>14</v>
      </c>
      <c r="D532" s="62">
        <f t="shared" si="38"/>
        <v>88133.2</v>
      </c>
      <c r="E532" s="62">
        <f t="shared" si="38"/>
        <v>82847.7</v>
      </c>
      <c r="F532" s="62">
        <f t="shared" si="38"/>
        <v>82847.7</v>
      </c>
      <c r="G532" s="176"/>
      <c r="H532" s="203"/>
    </row>
    <row r="533" spans="1:8" ht="13.5" thickBot="1">
      <c r="A533" s="197"/>
      <c r="B533" s="200"/>
      <c r="C533" s="63" t="s">
        <v>15</v>
      </c>
      <c r="D533" s="64">
        <f t="shared" si="38"/>
        <v>0</v>
      </c>
      <c r="E533" s="64">
        <f t="shared" si="38"/>
        <v>0</v>
      </c>
      <c r="F533" s="64">
        <f t="shared" si="38"/>
        <v>0</v>
      </c>
      <c r="G533" s="177"/>
      <c r="H533" s="204"/>
    </row>
    <row r="534" spans="1:8" ht="29.25" customHeight="1">
      <c r="A534" s="42" t="s">
        <v>1</v>
      </c>
      <c r="B534" s="43"/>
      <c r="C534" s="237" t="s">
        <v>193</v>
      </c>
      <c r="D534" s="237"/>
      <c r="E534" s="237"/>
      <c r="F534" s="237"/>
      <c r="G534" s="237"/>
      <c r="H534" s="238"/>
    </row>
    <row r="535" spans="1:8" ht="15">
      <c r="A535" s="44" t="s">
        <v>2</v>
      </c>
      <c r="B535" s="29"/>
      <c r="C535" s="45" t="s">
        <v>241</v>
      </c>
      <c r="D535" s="30"/>
      <c r="E535" s="30"/>
      <c r="F535" s="30"/>
      <c r="G535" s="31"/>
      <c r="H535" s="32"/>
    </row>
    <row r="536" spans="1:9" ht="18" customHeight="1" thickBot="1">
      <c r="A536" s="46" t="s">
        <v>3</v>
      </c>
      <c r="B536" s="33"/>
      <c r="C536" s="50" t="s">
        <v>51</v>
      </c>
      <c r="D536" s="34"/>
      <c r="E536" s="34"/>
      <c r="F536" s="34"/>
      <c r="G536" s="35"/>
      <c r="H536" s="51"/>
      <c r="I536" s="8"/>
    </row>
    <row r="537" spans="1:8" ht="102.75" thickBot="1">
      <c r="A537" s="15" t="s">
        <v>4</v>
      </c>
      <c r="B537" s="47" t="s">
        <v>5</v>
      </c>
      <c r="C537" s="47" t="s">
        <v>6</v>
      </c>
      <c r="D537" s="16" t="s">
        <v>7</v>
      </c>
      <c r="E537" s="16" t="s">
        <v>8</v>
      </c>
      <c r="F537" s="16" t="s">
        <v>9</v>
      </c>
      <c r="G537" s="47" t="s">
        <v>10</v>
      </c>
      <c r="H537" s="48" t="s">
        <v>11</v>
      </c>
    </row>
    <row r="538" spans="1:8" ht="22.5" customHeight="1">
      <c r="A538" s="303">
        <v>1</v>
      </c>
      <c r="B538" s="304" t="s">
        <v>194</v>
      </c>
      <c r="C538" s="77" t="s">
        <v>12</v>
      </c>
      <c r="D538" s="39">
        <f>D542+D546+D550</f>
        <v>0</v>
      </c>
      <c r="E538" s="39">
        <f>E542+E546+E550</f>
        <v>0</v>
      </c>
      <c r="F538" s="39">
        <f>F542+F546+F550</f>
        <v>0</v>
      </c>
      <c r="G538" s="156">
        <f>SUM(F538:F541)/SUM(D538:D541)</f>
        <v>0.9678194482464946</v>
      </c>
      <c r="H538" s="182"/>
    </row>
    <row r="539" spans="1:8" ht="19.5" customHeight="1">
      <c r="A539" s="303"/>
      <c r="B539" s="304"/>
      <c r="C539" s="77" t="s">
        <v>13</v>
      </c>
      <c r="D539" s="39">
        <f aca="true" t="shared" si="39" ref="D539:F541">D543+D547+D551</f>
        <v>0</v>
      </c>
      <c r="E539" s="39">
        <f t="shared" si="39"/>
        <v>0</v>
      </c>
      <c r="F539" s="39">
        <f t="shared" si="39"/>
        <v>0</v>
      </c>
      <c r="G539" s="157"/>
      <c r="H539" s="170"/>
    </row>
    <row r="540" spans="1:8" ht="18" customHeight="1">
      <c r="A540" s="303"/>
      <c r="B540" s="304"/>
      <c r="C540" s="77" t="s">
        <v>14</v>
      </c>
      <c r="D540" s="39">
        <f t="shared" si="39"/>
        <v>3287.7</v>
      </c>
      <c r="E540" s="39">
        <f t="shared" si="39"/>
        <v>3181.9</v>
      </c>
      <c r="F540" s="39">
        <f t="shared" si="39"/>
        <v>3181.9</v>
      </c>
      <c r="G540" s="157"/>
      <c r="H540" s="170"/>
    </row>
    <row r="541" spans="1:8" ht="16.5" customHeight="1">
      <c r="A541" s="303"/>
      <c r="B541" s="304"/>
      <c r="C541" s="77" t="s">
        <v>15</v>
      </c>
      <c r="D541" s="39">
        <f t="shared" si="39"/>
        <v>0</v>
      </c>
      <c r="E541" s="39">
        <f t="shared" si="39"/>
        <v>0</v>
      </c>
      <c r="F541" s="39">
        <f t="shared" si="39"/>
        <v>0</v>
      </c>
      <c r="G541" s="158"/>
      <c r="H541" s="171"/>
    </row>
    <row r="542" spans="1:8" ht="24" customHeight="1">
      <c r="A542" s="305">
        <v>2</v>
      </c>
      <c r="B542" s="306" t="s">
        <v>195</v>
      </c>
      <c r="C542" s="78" t="s">
        <v>12</v>
      </c>
      <c r="D542" s="20">
        <v>0</v>
      </c>
      <c r="E542" s="20">
        <v>0</v>
      </c>
      <c r="F542" s="20">
        <v>0</v>
      </c>
      <c r="G542" s="179">
        <f>SUM(F542:F545)/SUM(D542:D545)</f>
        <v>0.9369531492398387</v>
      </c>
      <c r="H542" s="172"/>
    </row>
    <row r="543" spans="1:8" ht="21.75" customHeight="1">
      <c r="A543" s="305"/>
      <c r="B543" s="307"/>
      <c r="C543" s="78" t="s">
        <v>13</v>
      </c>
      <c r="D543" s="20">
        <v>0</v>
      </c>
      <c r="E543" s="20">
        <v>0</v>
      </c>
      <c r="F543" s="20">
        <v>0</v>
      </c>
      <c r="G543" s="180"/>
      <c r="H543" s="173"/>
    </row>
    <row r="544" spans="1:8" ht="19.5" customHeight="1">
      <c r="A544" s="305"/>
      <c r="B544" s="307"/>
      <c r="C544" s="78" t="s">
        <v>14</v>
      </c>
      <c r="D544" s="79">
        <v>1611.5</v>
      </c>
      <c r="E544" s="20">
        <v>1509.9</v>
      </c>
      <c r="F544" s="20">
        <v>1509.9</v>
      </c>
      <c r="G544" s="180"/>
      <c r="H544" s="173"/>
    </row>
    <row r="545" spans="1:8" ht="18" customHeight="1">
      <c r="A545" s="305"/>
      <c r="B545" s="308"/>
      <c r="C545" s="78" t="s">
        <v>15</v>
      </c>
      <c r="D545" s="20">
        <v>0</v>
      </c>
      <c r="E545" s="20">
        <v>0</v>
      </c>
      <c r="F545" s="20">
        <v>0</v>
      </c>
      <c r="G545" s="181"/>
      <c r="H545" s="174"/>
    </row>
    <row r="546" spans="1:8" ht="20.25" customHeight="1">
      <c r="A546" s="305">
        <v>3</v>
      </c>
      <c r="B546" s="309" t="s">
        <v>196</v>
      </c>
      <c r="C546" s="78" t="s">
        <v>12</v>
      </c>
      <c r="D546" s="20">
        <v>0</v>
      </c>
      <c r="E546" s="20">
        <v>0</v>
      </c>
      <c r="F546" s="20">
        <v>0</v>
      </c>
      <c r="G546" s="179">
        <f>SUM(F546:F549)/SUM(D546:D549)</f>
        <v>0.9159999999999999</v>
      </c>
      <c r="H546" s="172"/>
    </row>
    <row r="547" spans="1:8" ht="21" customHeight="1">
      <c r="A547" s="305"/>
      <c r="B547" s="310"/>
      <c r="C547" s="78" t="s">
        <v>13</v>
      </c>
      <c r="D547" s="20">
        <v>0</v>
      </c>
      <c r="E547" s="20">
        <v>0</v>
      </c>
      <c r="F547" s="20">
        <v>0</v>
      </c>
      <c r="G547" s="180"/>
      <c r="H547" s="173"/>
    </row>
    <row r="548" spans="1:8" ht="20.25" customHeight="1">
      <c r="A548" s="305"/>
      <c r="B548" s="310"/>
      <c r="C548" s="78" t="s">
        <v>14</v>
      </c>
      <c r="D548" s="20">
        <v>50</v>
      </c>
      <c r="E548" s="20">
        <v>45.8</v>
      </c>
      <c r="F548" s="20">
        <v>45.8</v>
      </c>
      <c r="G548" s="180"/>
      <c r="H548" s="173"/>
    </row>
    <row r="549" spans="1:8" ht="21.75" customHeight="1">
      <c r="A549" s="305"/>
      <c r="B549" s="311"/>
      <c r="C549" s="78" t="s">
        <v>15</v>
      </c>
      <c r="D549" s="20">
        <v>0</v>
      </c>
      <c r="E549" s="20">
        <v>0</v>
      </c>
      <c r="F549" s="20">
        <v>0</v>
      </c>
      <c r="G549" s="181"/>
      <c r="H549" s="174"/>
    </row>
    <row r="550" spans="1:8" ht="21.75" customHeight="1">
      <c r="A550" s="305">
        <v>4</v>
      </c>
      <c r="B550" s="309" t="s">
        <v>197</v>
      </c>
      <c r="C550" s="78" t="s">
        <v>12</v>
      </c>
      <c r="D550" s="20">
        <v>0</v>
      </c>
      <c r="E550" s="20">
        <v>0</v>
      </c>
      <c r="F550" s="20">
        <v>0</v>
      </c>
      <c r="G550" s="179">
        <f>SUM(F550:F553)/SUM(D550:D553)</f>
        <v>1</v>
      </c>
      <c r="H550" s="172"/>
    </row>
    <row r="551" spans="1:8" ht="19.5" customHeight="1">
      <c r="A551" s="305"/>
      <c r="B551" s="310"/>
      <c r="C551" s="78" t="s">
        <v>13</v>
      </c>
      <c r="D551" s="20">
        <v>0</v>
      </c>
      <c r="E551" s="20">
        <v>0</v>
      </c>
      <c r="F551" s="20">
        <v>0</v>
      </c>
      <c r="G551" s="180"/>
      <c r="H551" s="173"/>
    </row>
    <row r="552" spans="1:8" ht="21" customHeight="1">
      <c r="A552" s="305"/>
      <c r="B552" s="310"/>
      <c r="C552" s="78" t="s">
        <v>14</v>
      </c>
      <c r="D552" s="79">
        <v>1626.2</v>
      </c>
      <c r="E552" s="20">
        <v>1626.2</v>
      </c>
      <c r="F552" s="20">
        <v>1626.2</v>
      </c>
      <c r="G552" s="180"/>
      <c r="H552" s="173"/>
    </row>
    <row r="553" spans="1:8" ht="20.25" customHeight="1">
      <c r="A553" s="305"/>
      <c r="B553" s="311"/>
      <c r="C553" s="78" t="s">
        <v>15</v>
      </c>
      <c r="D553" s="20">
        <v>0</v>
      </c>
      <c r="E553" s="20">
        <v>0</v>
      </c>
      <c r="F553" s="20">
        <v>0</v>
      </c>
      <c r="G553" s="181"/>
      <c r="H553" s="174"/>
    </row>
    <row r="554" spans="1:8" ht="21" customHeight="1">
      <c r="A554" s="303">
        <v>5</v>
      </c>
      <c r="B554" s="312" t="s">
        <v>198</v>
      </c>
      <c r="C554" s="77" t="s">
        <v>12</v>
      </c>
      <c r="D554" s="39">
        <f aca="true" t="shared" si="40" ref="D554:F556">D558+D562+D566+D570+D574</f>
        <v>0</v>
      </c>
      <c r="E554" s="39">
        <f t="shared" si="40"/>
        <v>0</v>
      </c>
      <c r="F554" s="39">
        <f t="shared" si="40"/>
        <v>0</v>
      </c>
      <c r="G554" s="178">
        <f>SUM(F554:F557)/SUM(D554:D557)</f>
        <v>0.9990561909583093</v>
      </c>
      <c r="H554" s="169"/>
    </row>
    <row r="555" spans="1:8" ht="21" customHeight="1">
      <c r="A555" s="303"/>
      <c r="B555" s="313"/>
      <c r="C555" s="77" t="s">
        <v>13</v>
      </c>
      <c r="D555" s="39">
        <f t="shared" si="40"/>
        <v>0</v>
      </c>
      <c r="E555" s="39">
        <f t="shared" si="40"/>
        <v>0</v>
      </c>
      <c r="F555" s="39">
        <f t="shared" si="40"/>
        <v>0</v>
      </c>
      <c r="G555" s="157"/>
      <c r="H555" s="170"/>
    </row>
    <row r="556" spans="1:8" ht="24" customHeight="1">
      <c r="A556" s="303"/>
      <c r="B556" s="313"/>
      <c r="C556" s="77" t="s">
        <v>14</v>
      </c>
      <c r="D556" s="39">
        <f t="shared" si="40"/>
        <v>11654.9</v>
      </c>
      <c r="E556" s="39">
        <f t="shared" si="40"/>
        <v>11643.9</v>
      </c>
      <c r="F556" s="39">
        <f t="shared" si="40"/>
        <v>11643.9</v>
      </c>
      <c r="G556" s="157"/>
      <c r="H556" s="170"/>
    </row>
    <row r="557" spans="1:8" ht="21.75" customHeight="1">
      <c r="A557" s="303"/>
      <c r="B557" s="314"/>
      <c r="C557" s="77" t="s">
        <v>15</v>
      </c>
      <c r="D557" s="39">
        <f>D561+D565+D569+D573+D577</f>
        <v>0</v>
      </c>
      <c r="E557" s="39">
        <f>E561+E565+E569+E573+E577</f>
        <v>0</v>
      </c>
      <c r="F557" s="39">
        <f>F561+F565+F569+F573+F577</f>
        <v>0</v>
      </c>
      <c r="G557" s="158"/>
      <c r="H557" s="171"/>
    </row>
    <row r="558" spans="1:8" ht="21" customHeight="1">
      <c r="A558" s="305">
        <v>6</v>
      </c>
      <c r="B558" s="315" t="s">
        <v>199</v>
      </c>
      <c r="C558" s="78" t="s">
        <v>12</v>
      </c>
      <c r="D558" s="20">
        <v>0</v>
      </c>
      <c r="E558" s="20">
        <v>0</v>
      </c>
      <c r="F558" s="20">
        <v>0</v>
      </c>
      <c r="G558" s="179">
        <f>SUM(F558:F561)/SUM(D558:D561)</f>
        <v>1</v>
      </c>
      <c r="H558" s="172"/>
    </row>
    <row r="559" spans="1:8" ht="20.25" customHeight="1">
      <c r="A559" s="305"/>
      <c r="B559" s="315"/>
      <c r="C559" s="78" t="s">
        <v>13</v>
      </c>
      <c r="D559" s="20">
        <v>0</v>
      </c>
      <c r="E559" s="20">
        <v>0</v>
      </c>
      <c r="F559" s="20">
        <v>0</v>
      </c>
      <c r="G559" s="180"/>
      <c r="H559" s="173"/>
    </row>
    <row r="560" spans="1:8" ht="23.25" customHeight="1">
      <c r="A560" s="305"/>
      <c r="B560" s="315"/>
      <c r="C560" s="78" t="s">
        <v>14</v>
      </c>
      <c r="D560" s="20">
        <v>110</v>
      </c>
      <c r="E560" s="20">
        <v>110</v>
      </c>
      <c r="F560" s="20">
        <v>110</v>
      </c>
      <c r="G560" s="180"/>
      <c r="H560" s="173"/>
    </row>
    <row r="561" spans="1:8" ht="23.25" customHeight="1">
      <c r="A561" s="305"/>
      <c r="B561" s="315"/>
      <c r="C561" s="78" t="s">
        <v>15</v>
      </c>
      <c r="D561" s="20">
        <v>0</v>
      </c>
      <c r="E561" s="20">
        <v>0</v>
      </c>
      <c r="F561" s="20">
        <v>0</v>
      </c>
      <c r="G561" s="181"/>
      <c r="H561" s="174"/>
    </row>
    <row r="562" spans="1:8" ht="22.5" customHeight="1">
      <c r="A562" s="305">
        <v>7</v>
      </c>
      <c r="B562" s="315" t="s">
        <v>200</v>
      </c>
      <c r="C562" s="78" t="s">
        <v>12</v>
      </c>
      <c r="D562" s="20">
        <v>0</v>
      </c>
      <c r="E562" s="20">
        <v>0</v>
      </c>
      <c r="F562" s="20">
        <v>0</v>
      </c>
      <c r="G562" s="179">
        <f>SUM(F562:F565)/SUM(D562:D565)</f>
        <v>0.9923076923076923</v>
      </c>
      <c r="H562" s="172"/>
    </row>
    <row r="563" spans="1:8" ht="20.25" customHeight="1">
      <c r="A563" s="305"/>
      <c r="B563" s="315"/>
      <c r="C563" s="78" t="s">
        <v>13</v>
      </c>
      <c r="D563" s="20">
        <v>0</v>
      </c>
      <c r="E563" s="20">
        <v>0</v>
      </c>
      <c r="F563" s="20">
        <v>0</v>
      </c>
      <c r="G563" s="180"/>
      <c r="H563" s="173"/>
    </row>
    <row r="564" spans="1:8" ht="18" customHeight="1">
      <c r="A564" s="305"/>
      <c r="B564" s="315"/>
      <c r="C564" s="78" t="s">
        <v>14</v>
      </c>
      <c r="D564" s="20">
        <v>130</v>
      </c>
      <c r="E564" s="20">
        <v>129</v>
      </c>
      <c r="F564" s="20">
        <v>129</v>
      </c>
      <c r="G564" s="180"/>
      <c r="H564" s="173"/>
    </row>
    <row r="565" spans="1:8" ht="15.75" customHeight="1">
      <c r="A565" s="305"/>
      <c r="B565" s="315"/>
      <c r="C565" s="78" t="s">
        <v>15</v>
      </c>
      <c r="D565" s="20">
        <v>0</v>
      </c>
      <c r="E565" s="20">
        <v>0</v>
      </c>
      <c r="F565" s="20">
        <v>0</v>
      </c>
      <c r="G565" s="181"/>
      <c r="H565" s="174"/>
    </row>
    <row r="566" spans="1:8" ht="24" customHeight="1">
      <c r="A566" s="305">
        <v>8</v>
      </c>
      <c r="B566" s="315" t="s">
        <v>201</v>
      </c>
      <c r="C566" s="78" t="s">
        <v>12</v>
      </c>
      <c r="D566" s="20">
        <v>0</v>
      </c>
      <c r="E566" s="20">
        <v>0</v>
      </c>
      <c r="F566" s="20">
        <v>0</v>
      </c>
      <c r="G566" s="179">
        <f>SUM(F566:F569)/SUM(D566:D569)</f>
        <v>1</v>
      </c>
      <c r="H566" s="172"/>
    </row>
    <row r="567" spans="1:8" ht="18" customHeight="1">
      <c r="A567" s="305"/>
      <c r="B567" s="315"/>
      <c r="C567" s="78" t="s">
        <v>13</v>
      </c>
      <c r="D567" s="20">
        <v>0</v>
      </c>
      <c r="E567" s="20">
        <v>0</v>
      </c>
      <c r="F567" s="20">
        <v>0</v>
      </c>
      <c r="G567" s="180"/>
      <c r="H567" s="173"/>
    </row>
    <row r="568" spans="1:8" ht="21" customHeight="1">
      <c r="A568" s="305"/>
      <c r="B568" s="315"/>
      <c r="C568" s="78" t="s">
        <v>14</v>
      </c>
      <c r="D568" s="79">
        <v>8312.9</v>
      </c>
      <c r="E568" s="20">
        <v>8312.9</v>
      </c>
      <c r="F568" s="20">
        <v>8312.9</v>
      </c>
      <c r="G568" s="180"/>
      <c r="H568" s="173"/>
    </row>
    <row r="569" spans="1:8" ht="21" customHeight="1">
      <c r="A569" s="305"/>
      <c r="B569" s="315"/>
      <c r="C569" s="78" t="s">
        <v>15</v>
      </c>
      <c r="D569" s="20">
        <v>0</v>
      </c>
      <c r="E569" s="20">
        <v>0</v>
      </c>
      <c r="F569" s="20">
        <v>0</v>
      </c>
      <c r="G569" s="181"/>
      <c r="H569" s="174"/>
    </row>
    <row r="570" spans="1:8" ht="24" customHeight="1">
      <c r="A570" s="305">
        <v>9</v>
      </c>
      <c r="B570" s="315" t="s">
        <v>202</v>
      </c>
      <c r="C570" s="78" t="s">
        <v>12</v>
      </c>
      <c r="D570" s="20">
        <v>0</v>
      </c>
      <c r="E570" s="20">
        <v>0</v>
      </c>
      <c r="F570" s="20">
        <v>0</v>
      </c>
      <c r="G570" s="179">
        <f>SUM(F570:F573)/SUM(D570:D573)</f>
        <v>0.996299037749815</v>
      </c>
      <c r="H570" s="172"/>
    </row>
    <row r="571" spans="1:8" ht="19.5" customHeight="1">
      <c r="A571" s="305"/>
      <c r="B571" s="315"/>
      <c r="C571" s="78" t="s">
        <v>13</v>
      </c>
      <c r="D571" s="20">
        <v>0</v>
      </c>
      <c r="E571" s="20">
        <v>0</v>
      </c>
      <c r="F571" s="20">
        <v>0</v>
      </c>
      <c r="G571" s="180"/>
      <c r="H571" s="173"/>
    </row>
    <row r="572" spans="1:8" ht="19.5" customHeight="1">
      <c r="A572" s="305"/>
      <c r="B572" s="315"/>
      <c r="C572" s="78" t="s">
        <v>14</v>
      </c>
      <c r="D572" s="20">
        <v>2702</v>
      </c>
      <c r="E572" s="20">
        <v>2692</v>
      </c>
      <c r="F572" s="20">
        <v>2692</v>
      </c>
      <c r="G572" s="180"/>
      <c r="H572" s="173"/>
    </row>
    <row r="573" spans="1:8" ht="23.25" customHeight="1">
      <c r="A573" s="305"/>
      <c r="B573" s="315"/>
      <c r="C573" s="78" t="s">
        <v>15</v>
      </c>
      <c r="D573" s="20">
        <v>0</v>
      </c>
      <c r="E573" s="20">
        <v>0</v>
      </c>
      <c r="F573" s="20">
        <v>0</v>
      </c>
      <c r="G573" s="181"/>
      <c r="H573" s="174"/>
    </row>
    <row r="574" spans="1:8" ht="18.75" customHeight="1">
      <c r="A574" s="305">
        <v>10</v>
      </c>
      <c r="B574" s="315" t="s">
        <v>203</v>
      </c>
      <c r="C574" s="78" t="s">
        <v>12</v>
      </c>
      <c r="D574" s="20">
        <v>0</v>
      </c>
      <c r="E574" s="20">
        <v>0</v>
      </c>
      <c r="F574" s="20">
        <v>0</v>
      </c>
      <c r="G574" s="179">
        <f>SUM(F574:F577)/SUM(D574:D577)</f>
        <v>1</v>
      </c>
      <c r="H574" s="172"/>
    </row>
    <row r="575" spans="1:8" ht="18.75" customHeight="1">
      <c r="A575" s="305"/>
      <c r="B575" s="315"/>
      <c r="C575" s="78" t="s">
        <v>13</v>
      </c>
      <c r="D575" s="20">
        <v>0</v>
      </c>
      <c r="E575" s="20">
        <v>0</v>
      </c>
      <c r="F575" s="20">
        <v>0</v>
      </c>
      <c r="G575" s="180"/>
      <c r="H575" s="173"/>
    </row>
    <row r="576" spans="1:8" ht="19.5" customHeight="1">
      <c r="A576" s="305"/>
      <c r="B576" s="315"/>
      <c r="C576" s="78" t="s">
        <v>14</v>
      </c>
      <c r="D576" s="20">
        <v>400</v>
      </c>
      <c r="E576" s="20">
        <v>400</v>
      </c>
      <c r="F576" s="20">
        <v>400</v>
      </c>
      <c r="G576" s="180"/>
      <c r="H576" s="173"/>
    </row>
    <row r="577" spans="1:8" ht="20.25" customHeight="1">
      <c r="A577" s="305"/>
      <c r="B577" s="315"/>
      <c r="C577" s="78" t="s">
        <v>15</v>
      </c>
      <c r="D577" s="20">
        <v>0</v>
      </c>
      <c r="E577" s="20">
        <v>0</v>
      </c>
      <c r="F577" s="20">
        <v>0</v>
      </c>
      <c r="G577" s="181"/>
      <c r="H577" s="174"/>
    </row>
    <row r="578" spans="1:8" ht="22.5" customHeight="1">
      <c r="A578" s="316">
        <v>11</v>
      </c>
      <c r="B578" s="317" t="s">
        <v>18</v>
      </c>
      <c r="C578" s="80" t="s">
        <v>12</v>
      </c>
      <c r="D578" s="62">
        <f aca="true" t="shared" si="41" ref="D578:F581">D538+D554</f>
        <v>0</v>
      </c>
      <c r="E578" s="62">
        <f t="shared" si="41"/>
        <v>0</v>
      </c>
      <c r="F578" s="62">
        <f t="shared" si="41"/>
        <v>0</v>
      </c>
      <c r="G578" s="175">
        <f>SUM(F578:F581)/SUM(D578:D581)</f>
        <v>0.9921834218944495</v>
      </c>
      <c r="H578" s="166"/>
    </row>
    <row r="579" spans="1:8" ht="21" customHeight="1">
      <c r="A579" s="316"/>
      <c r="B579" s="317"/>
      <c r="C579" s="80" t="s">
        <v>13</v>
      </c>
      <c r="D579" s="62">
        <f t="shared" si="41"/>
        <v>0</v>
      </c>
      <c r="E579" s="62">
        <f t="shared" si="41"/>
        <v>0</v>
      </c>
      <c r="F579" s="62">
        <f t="shared" si="41"/>
        <v>0</v>
      </c>
      <c r="G579" s="176"/>
      <c r="H579" s="167"/>
    </row>
    <row r="580" spans="1:8" ht="22.5" customHeight="1">
      <c r="A580" s="316"/>
      <c r="B580" s="317"/>
      <c r="C580" s="80" t="s">
        <v>14</v>
      </c>
      <c r="D580" s="62">
        <f t="shared" si="41"/>
        <v>14942.599999999999</v>
      </c>
      <c r="E580" s="62">
        <f t="shared" si="41"/>
        <v>14825.8</v>
      </c>
      <c r="F580" s="62">
        <f t="shared" si="41"/>
        <v>14825.8</v>
      </c>
      <c r="G580" s="176"/>
      <c r="H580" s="167"/>
    </row>
    <row r="581" spans="1:8" ht="26.25" customHeight="1" thickBot="1">
      <c r="A581" s="316"/>
      <c r="B581" s="317"/>
      <c r="C581" s="80" t="s">
        <v>15</v>
      </c>
      <c r="D581" s="62">
        <f t="shared" si="41"/>
        <v>0</v>
      </c>
      <c r="E581" s="62">
        <f t="shared" si="41"/>
        <v>0</v>
      </c>
      <c r="F581" s="62">
        <f t="shared" si="41"/>
        <v>0</v>
      </c>
      <c r="G581" s="177"/>
      <c r="H581" s="168"/>
    </row>
    <row r="582" spans="1:8" ht="51.75" customHeight="1">
      <c r="A582" s="42" t="s">
        <v>1</v>
      </c>
      <c r="B582" s="43"/>
      <c r="C582" s="237" t="s">
        <v>165</v>
      </c>
      <c r="D582" s="237"/>
      <c r="E582" s="237"/>
      <c r="F582" s="237"/>
      <c r="G582" s="237"/>
      <c r="H582" s="238"/>
    </row>
    <row r="583" spans="1:8" ht="13.5" customHeight="1">
      <c r="A583" s="44" t="s">
        <v>2</v>
      </c>
      <c r="B583" s="29"/>
      <c r="C583" s="45" t="s">
        <v>241</v>
      </c>
      <c r="D583" s="30"/>
      <c r="E583" s="30"/>
      <c r="F583" s="30"/>
      <c r="G583" s="31"/>
      <c r="H583" s="32"/>
    </row>
    <row r="584" spans="1:9" ht="22.5" customHeight="1" thickBot="1">
      <c r="A584" s="46" t="s">
        <v>3</v>
      </c>
      <c r="B584" s="33"/>
      <c r="C584" s="50" t="s">
        <v>40</v>
      </c>
      <c r="D584" s="34"/>
      <c r="E584" s="34"/>
      <c r="F584" s="34"/>
      <c r="G584" s="35"/>
      <c r="H584" s="51"/>
      <c r="I584" s="8"/>
    </row>
    <row r="585" spans="1:8" ht="102.75" thickBot="1">
      <c r="A585" s="15" t="s">
        <v>4</v>
      </c>
      <c r="B585" s="47" t="s">
        <v>5</v>
      </c>
      <c r="C585" s="47" t="s">
        <v>6</v>
      </c>
      <c r="D585" s="16" t="s">
        <v>7</v>
      </c>
      <c r="E585" s="16" t="s">
        <v>8</v>
      </c>
      <c r="F585" s="16" t="s">
        <v>9</v>
      </c>
      <c r="G585" s="47" t="s">
        <v>10</v>
      </c>
      <c r="H585" s="48" t="s">
        <v>11</v>
      </c>
    </row>
    <row r="586" spans="1:8" s="4" customFormat="1" ht="23.25" customHeight="1">
      <c r="A586" s="189">
        <v>1</v>
      </c>
      <c r="B586" s="192" t="s">
        <v>172</v>
      </c>
      <c r="C586" s="36" t="s">
        <v>12</v>
      </c>
      <c r="D586" s="37">
        <f>D594</f>
        <v>0</v>
      </c>
      <c r="E586" s="37">
        <f>E594</f>
        <v>0</v>
      </c>
      <c r="F586" s="37">
        <f>F594</f>
        <v>0</v>
      </c>
      <c r="G586" s="156">
        <f>SUM(F586:F589)/SUM(D586:D589)</f>
        <v>1</v>
      </c>
      <c r="H586" s="163"/>
    </row>
    <row r="587" spans="1:8" s="4" customFormat="1" ht="12.75" customHeight="1">
      <c r="A587" s="190"/>
      <c r="B587" s="193"/>
      <c r="C587" s="38" t="s">
        <v>13</v>
      </c>
      <c r="D587" s="39">
        <f aca="true" t="shared" si="42" ref="D587:F588">D591</f>
        <v>541</v>
      </c>
      <c r="E587" s="39">
        <f t="shared" si="42"/>
        <v>541</v>
      </c>
      <c r="F587" s="39">
        <f t="shared" si="42"/>
        <v>541</v>
      </c>
      <c r="G587" s="157"/>
      <c r="H587" s="164"/>
    </row>
    <row r="588" spans="1:8" s="4" customFormat="1" ht="12.75" customHeight="1">
      <c r="A588" s="190"/>
      <c r="B588" s="193"/>
      <c r="C588" s="38" t="s">
        <v>14</v>
      </c>
      <c r="D588" s="39">
        <f t="shared" si="42"/>
        <v>66.9</v>
      </c>
      <c r="E588" s="39">
        <f t="shared" si="42"/>
        <v>66.9</v>
      </c>
      <c r="F588" s="39">
        <f t="shared" si="42"/>
        <v>66.9</v>
      </c>
      <c r="G588" s="157"/>
      <c r="H588" s="164"/>
    </row>
    <row r="589" spans="1:8" s="4" customFormat="1" ht="27" customHeight="1" thickBot="1">
      <c r="A589" s="191"/>
      <c r="B589" s="194"/>
      <c r="C589" s="40" t="s">
        <v>15</v>
      </c>
      <c r="D589" s="41">
        <f aca="true" t="shared" si="43" ref="D589:F590">D597</f>
        <v>0</v>
      </c>
      <c r="E589" s="41">
        <f t="shared" si="43"/>
        <v>0</v>
      </c>
      <c r="F589" s="41">
        <f t="shared" si="43"/>
        <v>0</v>
      </c>
      <c r="G589" s="162"/>
      <c r="H589" s="165"/>
    </row>
    <row r="590" spans="1:8" s="4" customFormat="1" ht="23.25" customHeight="1">
      <c r="A590" s="189" t="s">
        <v>16</v>
      </c>
      <c r="B590" s="192" t="s">
        <v>173</v>
      </c>
      <c r="C590" s="36" t="s">
        <v>12</v>
      </c>
      <c r="D590" s="37">
        <f t="shared" si="43"/>
        <v>0</v>
      </c>
      <c r="E590" s="37">
        <f t="shared" si="43"/>
        <v>0</v>
      </c>
      <c r="F590" s="37">
        <f t="shared" si="43"/>
        <v>0</v>
      </c>
      <c r="G590" s="156">
        <f>SUM(F590:F593)/SUM(D590:D593)</f>
        <v>1</v>
      </c>
      <c r="H590" s="163"/>
    </row>
    <row r="591" spans="1:8" s="4" customFormat="1" ht="12.75" customHeight="1">
      <c r="A591" s="190"/>
      <c r="B591" s="193"/>
      <c r="C591" s="38" t="s">
        <v>13</v>
      </c>
      <c r="D591" s="39">
        <f aca="true" t="shared" si="44" ref="D591:F592">D595</f>
        <v>541</v>
      </c>
      <c r="E591" s="39">
        <f t="shared" si="44"/>
        <v>541</v>
      </c>
      <c r="F591" s="39">
        <f t="shared" si="44"/>
        <v>541</v>
      </c>
      <c r="G591" s="157"/>
      <c r="H591" s="164"/>
    </row>
    <row r="592" spans="1:8" s="4" customFormat="1" ht="12.75" customHeight="1">
      <c r="A592" s="190"/>
      <c r="B592" s="193"/>
      <c r="C592" s="38" t="s">
        <v>14</v>
      </c>
      <c r="D592" s="39">
        <f t="shared" si="44"/>
        <v>66.9</v>
      </c>
      <c r="E592" s="39">
        <f t="shared" si="44"/>
        <v>66.9</v>
      </c>
      <c r="F592" s="39">
        <f t="shared" si="44"/>
        <v>66.9</v>
      </c>
      <c r="G592" s="157"/>
      <c r="H592" s="164"/>
    </row>
    <row r="593" spans="1:8" s="4" customFormat="1" ht="33.75" customHeight="1" thickBot="1">
      <c r="A593" s="191"/>
      <c r="B593" s="194"/>
      <c r="C593" s="40" t="s">
        <v>15</v>
      </c>
      <c r="D593" s="41">
        <f>D601</f>
        <v>0</v>
      </c>
      <c r="E593" s="41">
        <f>E601</f>
        <v>0</v>
      </c>
      <c r="F593" s="41">
        <f>F601</f>
        <v>0</v>
      </c>
      <c r="G593" s="162"/>
      <c r="H593" s="165"/>
    </row>
    <row r="594" spans="1:8" s="4" customFormat="1" ht="23.25" customHeight="1">
      <c r="A594" s="183" t="s">
        <v>17</v>
      </c>
      <c r="B594" s="245" t="s">
        <v>174</v>
      </c>
      <c r="C594" s="54" t="s">
        <v>12</v>
      </c>
      <c r="D594" s="120">
        <f>D598</f>
        <v>0</v>
      </c>
      <c r="E594" s="120">
        <f>E598</f>
        <v>0</v>
      </c>
      <c r="F594" s="120">
        <f>F598</f>
        <v>0</v>
      </c>
      <c r="G594" s="150">
        <f>SUM(F594:F597)/SUM(D594:D597)</f>
        <v>1</v>
      </c>
      <c r="H594" s="186"/>
    </row>
    <row r="595" spans="1:8" s="4" customFormat="1" ht="12.75">
      <c r="A595" s="184"/>
      <c r="B595" s="246"/>
      <c r="C595" s="55" t="s">
        <v>13</v>
      </c>
      <c r="D595" s="56">
        <v>541</v>
      </c>
      <c r="E595" s="56">
        <v>541</v>
      </c>
      <c r="F595" s="56">
        <v>541</v>
      </c>
      <c r="G595" s="151"/>
      <c r="H595" s="187"/>
    </row>
    <row r="596" spans="1:8" s="4" customFormat="1" ht="12.75">
      <c r="A596" s="184"/>
      <c r="B596" s="246"/>
      <c r="C596" s="55" t="s">
        <v>14</v>
      </c>
      <c r="D596" s="56">
        <v>66.9</v>
      </c>
      <c r="E596" s="56">
        <v>66.9</v>
      </c>
      <c r="F596" s="56">
        <v>66.9</v>
      </c>
      <c r="G596" s="151"/>
      <c r="H596" s="187"/>
    </row>
    <row r="597" spans="1:8" s="4" customFormat="1" ht="24.75" customHeight="1" thickBot="1">
      <c r="A597" s="185"/>
      <c r="B597" s="247"/>
      <c r="C597" s="57" t="s">
        <v>15</v>
      </c>
      <c r="D597" s="58">
        <f>D601</f>
        <v>0</v>
      </c>
      <c r="E597" s="58">
        <f aca="true" t="shared" si="45" ref="E597:F601">E601</f>
        <v>0</v>
      </c>
      <c r="F597" s="58">
        <f t="shared" si="45"/>
        <v>0</v>
      </c>
      <c r="G597" s="152"/>
      <c r="H597" s="188"/>
    </row>
    <row r="598" spans="1:8" s="4" customFormat="1" ht="23.25" customHeight="1">
      <c r="A598" s="189" t="s">
        <v>19</v>
      </c>
      <c r="B598" s="208" t="s">
        <v>166</v>
      </c>
      <c r="C598" s="36" t="s">
        <v>12</v>
      </c>
      <c r="D598" s="37">
        <f>D602</f>
        <v>0</v>
      </c>
      <c r="E598" s="37">
        <f t="shared" si="45"/>
        <v>0</v>
      </c>
      <c r="F598" s="37">
        <f t="shared" si="45"/>
        <v>0</v>
      </c>
      <c r="G598" s="156">
        <f>SUM(F598:F601)/SUM(D598:D601)</f>
        <v>1</v>
      </c>
      <c r="H598" s="163"/>
    </row>
    <row r="599" spans="1:8" s="4" customFormat="1" ht="12.75">
      <c r="A599" s="190"/>
      <c r="B599" s="209"/>
      <c r="C599" s="38" t="s">
        <v>13</v>
      </c>
      <c r="D599" s="39">
        <f>D603</f>
        <v>150</v>
      </c>
      <c r="E599" s="39">
        <f t="shared" si="45"/>
        <v>150</v>
      </c>
      <c r="F599" s="39">
        <f t="shared" si="45"/>
        <v>150</v>
      </c>
      <c r="G599" s="157"/>
      <c r="H599" s="164"/>
    </row>
    <row r="600" spans="1:8" s="4" customFormat="1" ht="12.75">
      <c r="A600" s="190"/>
      <c r="B600" s="209"/>
      <c r="C600" s="38" t="s">
        <v>14</v>
      </c>
      <c r="D600" s="39">
        <f>D604</f>
        <v>18.5</v>
      </c>
      <c r="E600" s="39">
        <f t="shared" si="45"/>
        <v>18.5</v>
      </c>
      <c r="F600" s="39">
        <f t="shared" si="45"/>
        <v>18.5</v>
      </c>
      <c r="G600" s="157"/>
      <c r="H600" s="164"/>
    </row>
    <row r="601" spans="1:8" s="4" customFormat="1" ht="21" customHeight="1" thickBot="1">
      <c r="A601" s="191"/>
      <c r="B601" s="210"/>
      <c r="C601" s="40" t="s">
        <v>15</v>
      </c>
      <c r="D601" s="41">
        <f>D605</f>
        <v>0</v>
      </c>
      <c r="E601" s="41">
        <f t="shared" si="45"/>
        <v>0</v>
      </c>
      <c r="F601" s="41">
        <f t="shared" si="45"/>
        <v>0</v>
      </c>
      <c r="G601" s="162"/>
      <c r="H601" s="165"/>
    </row>
    <row r="602" spans="1:8" s="5" customFormat="1" ht="12.75">
      <c r="A602" s="144" t="s">
        <v>20</v>
      </c>
      <c r="B602" s="147" t="s">
        <v>168</v>
      </c>
      <c r="C602" s="17" t="s">
        <v>12</v>
      </c>
      <c r="D602" s="18">
        <v>0</v>
      </c>
      <c r="E602" s="18">
        <v>0</v>
      </c>
      <c r="F602" s="18">
        <v>0</v>
      </c>
      <c r="G602" s="150">
        <f>SUM(F602:F605)/SUM(D602:D605)</f>
        <v>1</v>
      </c>
      <c r="H602" s="153"/>
    </row>
    <row r="603" spans="1:8" s="5" customFormat="1" ht="12.75">
      <c r="A603" s="145"/>
      <c r="B603" s="148"/>
      <c r="C603" s="19" t="s">
        <v>13</v>
      </c>
      <c r="D603" s="20">
        <v>150</v>
      </c>
      <c r="E603" s="20">
        <v>150</v>
      </c>
      <c r="F603" s="20">
        <v>150</v>
      </c>
      <c r="G603" s="151"/>
      <c r="H603" s="154"/>
    </row>
    <row r="604" spans="1:8" s="5" customFormat="1" ht="12.75">
      <c r="A604" s="145"/>
      <c r="B604" s="148"/>
      <c r="C604" s="19" t="s">
        <v>14</v>
      </c>
      <c r="D604" s="20">
        <v>18.5</v>
      </c>
      <c r="E604" s="20">
        <v>18.5</v>
      </c>
      <c r="F604" s="20">
        <v>18.5</v>
      </c>
      <c r="G604" s="151"/>
      <c r="H604" s="154"/>
    </row>
    <row r="605" spans="1:8" s="5" customFormat="1" ht="47.25" customHeight="1" thickBot="1">
      <c r="A605" s="146"/>
      <c r="B605" s="149"/>
      <c r="C605" s="21" t="s">
        <v>15</v>
      </c>
      <c r="D605" s="22">
        <v>0</v>
      </c>
      <c r="E605" s="22">
        <v>0</v>
      </c>
      <c r="F605" s="22">
        <v>0</v>
      </c>
      <c r="G605" s="152"/>
      <c r="H605" s="155"/>
    </row>
    <row r="606" spans="1:8" s="4" customFormat="1" ht="12.75">
      <c r="A606" s="189" t="s">
        <v>21</v>
      </c>
      <c r="B606" s="208" t="s">
        <v>167</v>
      </c>
      <c r="C606" s="36" t="s">
        <v>12</v>
      </c>
      <c r="D606" s="37">
        <f aca="true" t="shared" si="46" ref="D606:F609">D610</f>
        <v>0</v>
      </c>
      <c r="E606" s="37">
        <f t="shared" si="46"/>
        <v>0</v>
      </c>
      <c r="F606" s="37">
        <f t="shared" si="46"/>
        <v>0</v>
      </c>
      <c r="G606" s="156">
        <f>SUM(F606:F609)/SUM(D606:D609)</f>
        <v>1</v>
      </c>
      <c r="H606" s="163"/>
    </row>
    <row r="607" spans="1:8" s="4" customFormat="1" ht="12.75">
      <c r="A607" s="190"/>
      <c r="B607" s="209"/>
      <c r="C607" s="38" t="s">
        <v>13</v>
      </c>
      <c r="D607" s="39">
        <f t="shared" si="46"/>
        <v>0</v>
      </c>
      <c r="E607" s="39">
        <f>E611</f>
        <v>0</v>
      </c>
      <c r="F607" s="39">
        <f>F611</f>
        <v>0</v>
      </c>
      <c r="G607" s="157"/>
      <c r="H607" s="164"/>
    </row>
    <row r="608" spans="1:8" s="4" customFormat="1" ht="12.75">
      <c r="A608" s="190"/>
      <c r="B608" s="209"/>
      <c r="C608" s="38" t="s">
        <v>14</v>
      </c>
      <c r="D608" s="39">
        <f t="shared" si="46"/>
        <v>1200</v>
      </c>
      <c r="E608" s="39">
        <f>E612</f>
        <v>1200</v>
      </c>
      <c r="F608" s="39">
        <f>F612</f>
        <v>1200</v>
      </c>
      <c r="G608" s="157"/>
      <c r="H608" s="164"/>
    </row>
    <row r="609" spans="1:8" s="4" customFormat="1" ht="24.75" customHeight="1" thickBot="1">
      <c r="A609" s="191"/>
      <c r="B609" s="210"/>
      <c r="C609" s="40" t="s">
        <v>15</v>
      </c>
      <c r="D609" s="41">
        <f t="shared" si="46"/>
        <v>0</v>
      </c>
      <c r="E609" s="41">
        <f t="shared" si="46"/>
        <v>0</v>
      </c>
      <c r="F609" s="41">
        <f t="shared" si="46"/>
        <v>0</v>
      </c>
      <c r="G609" s="162"/>
      <c r="H609" s="165"/>
    </row>
    <row r="610" spans="1:8" ht="22.5" customHeight="1">
      <c r="A610" s="145" t="s">
        <v>22</v>
      </c>
      <c r="B610" s="148" t="s">
        <v>169</v>
      </c>
      <c r="C610" s="73" t="s">
        <v>12</v>
      </c>
      <c r="D610" s="74">
        <v>0</v>
      </c>
      <c r="E610" s="74">
        <v>0</v>
      </c>
      <c r="F610" s="74">
        <v>0</v>
      </c>
      <c r="G610" s="150">
        <f>SUM(F610:F613)/SUM(D610:D613)</f>
        <v>1</v>
      </c>
      <c r="H610" s="153"/>
    </row>
    <row r="611" spans="1:8" ht="21" customHeight="1">
      <c r="A611" s="145"/>
      <c r="B611" s="148"/>
      <c r="C611" s="19" t="s">
        <v>13</v>
      </c>
      <c r="D611" s="20">
        <v>0</v>
      </c>
      <c r="E611" s="20">
        <v>0</v>
      </c>
      <c r="F611" s="20">
        <v>0</v>
      </c>
      <c r="G611" s="151"/>
      <c r="H611" s="154"/>
    </row>
    <row r="612" spans="1:8" ht="20.25" customHeight="1">
      <c r="A612" s="145"/>
      <c r="B612" s="148"/>
      <c r="C612" s="19" t="s">
        <v>14</v>
      </c>
      <c r="D612" s="20">
        <v>1200</v>
      </c>
      <c r="E612" s="20">
        <v>1200</v>
      </c>
      <c r="F612" s="20">
        <v>1200</v>
      </c>
      <c r="G612" s="151"/>
      <c r="H612" s="154"/>
    </row>
    <row r="613" spans="1:8" ht="25.5" customHeight="1" thickBot="1">
      <c r="A613" s="146"/>
      <c r="B613" s="149"/>
      <c r="C613" s="21" t="s">
        <v>15</v>
      </c>
      <c r="D613" s="22">
        <v>0</v>
      </c>
      <c r="E613" s="22">
        <v>0</v>
      </c>
      <c r="F613" s="22">
        <v>0</v>
      </c>
      <c r="G613" s="152"/>
      <c r="H613" s="155"/>
    </row>
    <row r="614" spans="1:8" s="4" customFormat="1" ht="12.75" customHeight="1">
      <c r="A614" s="189" t="s">
        <v>23</v>
      </c>
      <c r="B614" s="208" t="s">
        <v>170</v>
      </c>
      <c r="C614" s="36" t="s">
        <v>12</v>
      </c>
      <c r="D614" s="37">
        <f aca="true" t="shared" si="47" ref="D614:F617">D618</f>
        <v>0</v>
      </c>
      <c r="E614" s="37">
        <f t="shared" si="47"/>
        <v>0</v>
      </c>
      <c r="F614" s="37">
        <f t="shared" si="47"/>
        <v>0</v>
      </c>
      <c r="G614" s="156">
        <f>SUM(F614:F617)/SUM(D614:D617)</f>
        <v>1</v>
      </c>
      <c r="H614" s="163"/>
    </row>
    <row r="615" spans="1:8" s="4" customFormat="1" ht="12.75">
      <c r="A615" s="190"/>
      <c r="B615" s="209"/>
      <c r="C615" s="38" t="s">
        <v>13</v>
      </c>
      <c r="D615" s="39">
        <f t="shared" si="47"/>
        <v>5359</v>
      </c>
      <c r="E615" s="39">
        <f t="shared" si="47"/>
        <v>5359</v>
      </c>
      <c r="F615" s="39">
        <f t="shared" si="47"/>
        <v>5359</v>
      </c>
      <c r="G615" s="157"/>
      <c r="H615" s="164"/>
    </row>
    <row r="616" spans="1:8" s="4" customFormat="1" ht="12.75">
      <c r="A616" s="190"/>
      <c r="B616" s="209"/>
      <c r="C616" s="38" t="s">
        <v>14</v>
      </c>
      <c r="D616" s="39">
        <f t="shared" si="47"/>
        <v>662.3</v>
      </c>
      <c r="E616" s="39">
        <f t="shared" si="47"/>
        <v>662.3</v>
      </c>
      <c r="F616" s="39">
        <f t="shared" si="47"/>
        <v>662.3</v>
      </c>
      <c r="G616" s="157"/>
      <c r="H616" s="164"/>
    </row>
    <row r="617" spans="1:15" s="4" customFormat="1" ht="31.5" customHeight="1" thickBot="1">
      <c r="A617" s="191"/>
      <c r="B617" s="210"/>
      <c r="C617" s="40" t="s">
        <v>15</v>
      </c>
      <c r="D617" s="41">
        <f t="shared" si="47"/>
        <v>0</v>
      </c>
      <c r="E617" s="41">
        <f t="shared" si="47"/>
        <v>0</v>
      </c>
      <c r="F617" s="41">
        <f t="shared" si="47"/>
        <v>0</v>
      </c>
      <c r="G617" s="162"/>
      <c r="H617" s="165"/>
      <c r="O617" s="49"/>
    </row>
    <row r="618" spans="1:8" ht="30" customHeight="1">
      <c r="A618" s="144" t="s">
        <v>24</v>
      </c>
      <c r="B618" s="147" t="s">
        <v>171</v>
      </c>
      <c r="C618" s="73" t="s">
        <v>12</v>
      </c>
      <c r="D618" s="74">
        <v>0</v>
      </c>
      <c r="E618" s="74">
        <v>0</v>
      </c>
      <c r="F618" s="74">
        <v>0</v>
      </c>
      <c r="G618" s="150">
        <f>SUM(F618:F621)/SUM(D618:D621)</f>
        <v>1</v>
      </c>
      <c r="H618" s="153"/>
    </row>
    <row r="619" spans="1:8" ht="25.5" customHeight="1">
      <c r="A619" s="145"/>
      <c r="B619" s="148"/>
      <c r="C619" s="19" t="s">
        <v>13</v>
      </c>
      <c r="D619" s="20">
        <v>5359</v>
      </c>
      <c r="E619" s="20">
        <v>5359</v>
      </c>
      <c r="F619" s="20">
        <v>5359</v>
      </c>
      <c r="G619" s="151"/>
      <c r="H619" s="154"/>
    </row>
    <row r="620" spans="1:8" ht="26.25" customHeight="1">
      <c r="A620" s="145"/>
      <c r="B620" s="148"/>
      <c r="C620" s="19" t="s">
        <v>14</v>
      </c>
      <c r="D620" s="20">
        <v>662.3</v>
      </c>
      <c r="E620" s="20">
        <v>662.3</v>
      </c>
      <c r="F620" s="20">
        <v>662.3</v>
      </c>
      <c r="G620" s="151"/>
      <c r="H620" s="154"/>
    </row>
    <row r="621" spans="1:8" ht="32.25" customHeight="1" thickBot="1">
      <c r="A621" s="146"/>
      <c r="B621" s="149"/>
      <c r="C621" s="21" t="s">
        <v>15</v>
      </c>
      <c r="D621" s="22">
        <v>0</v>
      </c>
      <c r="E621" s="22">
        <v>0</v>
      </c>
      <c r="F621" s="22">
        <v>0</v>
      </c>
      <c r="G621" s="152"/>
      <c r="H621" s="155"/>
    </row>
    <row r="622" spans="1:8" ht="12.75">
      <c r="A622" s="195" t="s">
        <v>25</v>
      </c>
      <c r="B622" s="198" t="s">
        <v>18</v>
      </c>
      <c r="C622" s="59" t="s">
        <v>12</v>
      </c>
      <c r="D622" s="60">
        <f>D598+D606+D614</f>
        <v>0</v>
      </c>
      <c r="E622" s="60">
        <f>E598+E606+E614</f>
        <v>0</v>
      </c>
      <c r="F622" s="60">
        <f>F598+F606+F614</f>
        <v>0</v>
      </c>
      <c r="G622" s="201">
        <f>SUM(F622:F626)/SUM(D622:D626)</f>
        <v>1</v>
      </c>
      <c r="H622" s="202"/>
    </row>
    <row r="623" spans="1:8" ht="12.75">
      <c r="A623" s="196"/>
      <c r="B623" s="199"/>
      <c r="C623" s="61" t="s">
        <v>13</v>
      </c>
      <c r="D623" s="62">
        <f aca="true" t="shared" si="48" ref="D623:F624">D587+D599+D607+D615</f>
        <v>6050</v>
      </c>
      <c r="E623" s="62">
        <f t="shared" si="48"/>
        <v>6050</v>
      </c>
      <c r="F623" s="62">
        <f t="shared" si="48"/>
        <v>6050</v>
      </c>
      <c r="G623" s="176"/>
      <c r="H623" s="203"/>
    </row>
    <row r="624" spans="1:8" ht="12.75">
      <c r="A624" s="196"/>
      <c r="B624" s="199"/>
      <c r="C624" s="61" t="s">
        <v>14</v>
      </c>
      <c r="D624" s="62">
        <f t="shared" si="48"/>
        <v>1947.7</v>
      </c>
      <c r="E624" s="62">
        <f t="shared" si="48"/>
        <v>1947.7</v>
      </c>
      <c r="F624" s="62">
        <f t="shared" si="48"/>
        <v>1947.7</v>
      </c>
      <c r="G624" s="176"/>
      <c r="H624" s="203"/>
    </row>
    <row r="625" spans="1:8" ht="12.75">
      <c r="A625" s="196"/>
      <c r="B625" s="199"/>
      <c r="C625" s="104" t="s">
        <v>15</v>
      </c>
      <c r="D625" s="124">
        <v>0</v>
      </c>
      <c r="E625" s="124">
        <v>0</v>
      </c>
      <c r="F625" s="124">
        <v>0</v>
      </c>
      <c r="G625" s="176"/>
      <c r="H625" s="203"/>
    </row>
    <row r="626" spans="1:8" ht="13.5" thickBot="1">
      <c r="A626" s="197"/>
      <c r="B626" s="200"/>
      <c r="C626" s="63" t="s">
        <v>58</v>
      </c>
      <c r="D626" s="64">
        <f>SUM(D622:D625)</f>
        <v>7997.7</v>
      </c>
      <c r="E626" s="64">
        <f>SUM(E622:E625)</f>
        <v>7997.7</v>
      </c>
      <c r="F626" s="64">
        <f>SUM(F622:F625)</f>
        <v>7997.7</v>
      </c>
      <c r="G626" s="177"/>
      <c r="H626" s="204"/>
    </row>
    <row r="627" spans="1:8" ht="44.25" customHeight="1">
      <c r="A627" s="42" t="s">
        <v>1</v>
      </c>
      <c r="B627" s="43"/>
      <c r="C627" s="237" t="s">
        <v>145</v>
      </c>
      <c r="D627" s="237"/>
      <c r="E627" s="237"/>
      <c r="F627" s="237"/>
      <c r="G627" s="237"/>
      <c r="H627" s="238"/>
    </row>
    <row r="628" spans="1:8" ht="15">
      <c r="A628" s="44" t="s">
        <v>2</v>
      </c>
      <c r="B628" s="29"/>
      <c r="C628" s="45" t="s">
        <v>253</v>
      </c>
      <c r="D628" s="30"/>
      <c r="E628" s="30"/>
      <c r="F628" s="30"/>
      <c r="G628" s="31"/>
      <c r="H628" s="32"/>
    </row>
    <row r="629" spans="1:9" ht="18" customHeight="1" thickBot="1">
      <c r="A629" s="46" t="s">
        <v>3</v>
      </c>
      <c r="B629" s="33"/>
      <c r="C629" s="50" t="s">
        <v>52</v>
      </c>
      <c r="D629" s="34"/>
      <c r="E629" s="34"/>
      <c r="F629" s="34"/>
      <c r="G629" s="35"/>
      <c r="H629" s="51"/>
      <c r="I629" s="8"/>
    </row>
    <row r="630" spans="1:8" ht="102.75" thickBot="1">
      <c r="A630" s="15" t="s">
        <v>4</v>
      </c>
      <c r="B630" s="47" t="s">
        <v>5</v>
      </c>
      <c r="C630" s="47" t="s">
        <v>6</v>
      </c>
      <c r="D630" s="16" t="s">
        <v>7</v>
      </c>
      <c r="E630" s="16" t="s">
        <v>8</v>
      </c>
      <c r="F630" s="16" t="s">
        <v>9</v>
      </c>
      <c r="G630" s="47" t="s">
        <v>10</v>
      </c>
      <c r="H630" s="48" t="s">
        <v>11</v>
      </c>
    </row>
    <row r="631" spans="1:8" s="4" customFormat="1" ht="12.75">
      <c r="A631" s="189">
        <v>1</v>
      </c>
      <c r="B631" s="208" t="s">
        <v>147</v>
      </c>
      <c r="C631" s="36" t="s">
        <v>12</v>
      </c>
      <c r="D631" s="37">
        <f aca="true" t="shared" si="49" ref="D631:F632">D636</f>
        <v>0</v>
      </c>
      <c r="E631" s="37">
        <f t="shared" si="49"/>
        <v>0</v>
      </c>
      <c r="F631" s="37">
        <f t="shared" si="49"/>
        <v>0</v>
      </c>
      <c r="G631" s="156">
        <f>SUM(F631:F635)/SUM(D631:D635)</f>
        <v>0.7019543973941369</v>
      </c>
      <c r="H631" s="163"/>
    </row>
    <row r="632" spans="1:8" s="4" customFormat="1" ht="12.75">
      <c r="A632" s="190"/>
      <c r="B632" s="209"/>
      <c r="C632" s="38" t="s">
        <v>13</v>
      </c>
      <c r="D632" s="39">
        <f t="shared" si="49"/>
        <v>0</v>
      </c>
      <c r="E632" s="39">
        <f t="shared" si="49"/>
        <v>0</v>
      </c>
      <c r="F632" s="39">
        <f t="shared" si="49"/>
        <v>0</v>
      </c>
      <c r="G632" s="157"/>
      <c r="H632" s="164"/>
    </row>
    <row r="633" spans="1:8" s="4" customFormat="1" ht="12.75">
      <c r="A633" s="190"/>
      <c r="B633" s="209"/>
      <c r="C633" s="38" t="s">
        <v>14</v>
      </c>
      <c r="D633" s="39">
        <f>D638+D642</f>
        <v>675.4</v>
      </c>
      <c r="E633" s="39">
        <f>E638+E642</f>
        <v>474.1</v>
      </c>
      <c r="F633" s="39">
        <f>F638+F642</f>
        <v>474.1</v>
      </c>
      <c r="G633" s="157"/>
      <c r="H633" s="164"/>
    </row>
    <row r="634" spans="1:8" s="4" customFormat="1" ht="12.75">
      <c r="A634" s="190"/>
      <c r="B634" s="209"/>
      <c r="C634" s="84" t="s">
        <v>15</v>
      </c>
      <c r="D634" s="85">
        <v>0</v>
      </c>
      <c r="E634" s="85">
        <v>0</v>
      </c>
      <c r="F634" s="85">
        <v>0</v>
      </c>
      <c r="G634" s="157"/>
      <c r="H634" s="164"/>
    </row>
    <row r="635" spans="1:8" s="4" customFormat="1" ht="15" customHeight="1" thickBot="1">
      <c r="A635" s="191"/>
      <c r="B635" s="210"/>
      <c r="C635" s="40" t="s">
        <v>58</v>
      </c>
      <c r="D635" s="41">
        <f>SUM(D631:D634)</f>
        <v>675.4</v>
      </c>
      <c r="E635" s="41">
        <f>SUM(E631:E634)</f>
        <v>474.1</v>
      </c>
      <c r="F635" s="41">
        <f>SUM(F631:F634)</f>
        <v>474.1</v>
      </c>
      <c r="G635" s="162"/>
      <c r="H635" s="165"/>
    </row>
    <row r="636" spans="1:8" s="5" customFormat="1" ht="12.75">
      <c r="A636" s="144" t="s">
        <v>16</v>
      </c>
      <c r="B636" s="147" t="s">
        <v>146</v>
      </c>
      <c r="C636" s="17" t="s">
        <v>12</v>
      </c>
      <c r="D636" s="18">
        <v>0</v>
      </c>
      <c r="E636" s="18">
        <v>0</v>
      </c>
      <c r="F636" s="18">
        <v>0</v>
      </c>
      <c r="G636" s="150">
        <f>SUM(F636:F639)/SUM(D636:D639)</f>
        <v>0.7063755117956717</v>
      </c>
      <c r="H636" s="153"/>
    </row>
    <row r="637" spans="1:8" s="5" customFormat="1" ht="12.75">
      <c r="A637" s="145"/>
      <c r="B637" s="148"/>
      <c r="C637" s="19" t="s">
        <v>13</v>
      </c>
      <c r="D637" s="20">
        <v>0</v>
      </c>
      <c r="E637" s="20">
        <v>0</v>
      </c>
      <c r="F637" s="20">
        <v>0</v>
      </c>
      <c r="G637" s="151"/>
      <c r="H637" s="154"/>
    </row>
    <row r="638" spans="1:8" s="5" customFormat="1" ht="12.75">
      <c r="A638" s="145"/>
      <c r="B638" s="148"/>
      <c r="C638" s="19" t="s">
        <v>14</v>
      </c>
      <c r="D638" s="20">
        <v>512.9</v>
      </c>
      <c r="E638" s="20">
        <v>362.3</v>
      </c>
      <c r="F638" s="20">
        <v>362.3</v>
      </c>
      <c r="G638" s="151"/>
      <c r="H638" s="154"/>
    </row>
    <row r="639" spans="1:8" s="5" customFormat="1" ht="42.75" customHeight="1">
      <c r="A639" s="241"/>
      <c r="B639" s="242"/>
      <c r="C639" s="19" t="s">
        <v>15</v>
      </c>
      <c r="D639" s="20">
        <v>0</v>
      </c>
      <c r="E639" s="20">
        <v>0</v>
      </c>
      <c r="F639" s="20">
        <v>0</v>
      </c>
      <c r="G639" s="243"/>
      <c r="H639" s="244"/>
    </row>
    <row r="640" spans="1:8" s="4" customFormat="1" ht="12.75">
      <c r="A640" s="145" t="s">
        <v>17</v>
      </c>
      <c r="B640" s="148" t="s">
        <v>148</v>
      </c>
      <c r="C640" s="73" t="s">
        <v>12</v>
      </c>
      <c r="D640" s="74">
        <f aca="true" t="shared" si="50" ref="D640:F641">D644</f>
        <v>0</v>
      </c>
      <c r="E640" s="74">
        <f t="shared" si="50"/>
        <v>0</v>
      </c>
      <c r="F640" s="74">
        <f t="shared" si="50"/>
        <v>0</v>
      </c>
      <c r="G640" s="180">
        <f>SUM(F640:F643)/SUM(D640:D643)</f>
        <v>0.688</v>
      </c>
      <c r="H640" s="154"/>
    </row>
    <row r="641" spans="1:8" s="4" customFormat="1" ht="12.75">
      <c r="A641" s="145"/>
      <c r="B641" s="148"/>
      <c r="C641" s="19" t="s">
        <v>13</v>
      </c>
      <c r="D641" s="20">
        <f t="shared" si="50"/>
        <v>0</v>
      </c>
      <c r="E641" s="20">
        <v>0</v>
      </c>
      <c r="F641" s="20">
        <v>0</v>
      </c>
      <c r="G641" s="180"/>
      <c r="H641" s="154"/>
    </row>
    <row r="642" spans="1:8" s="4" customFormat="1" ht="12.75">
      <c r="A642" s="145"/>
      <c r="B642" s="148"/>
      <c r="C642" s="19" t="s">
        <v>14</v>
      </c>
      <c r="D642" s="20">
        <v>162.5</v>
      </c>
      <c r="E642" s="20">
        <v>111.8</v>
      </c>
      <c r="F642" s="20">
        <v>111.8</v>
      </c>
      <c r="G642" s="180"/>
      <c r="H642" s="154"/>
    </row>
    <row r="643" spans="1:8" s="4" customFormat="1" ht="33" customHeight="1" thickBot="1">
      <c r="A643" s="146"/>
      <c r="B643" s="149"/>
      <c r="C643" s="21" t="s">
        <v>15</v>
      </c>
      <c r="D643" s="22">
        <v>0</v>
      </c>
      <c r="E643" s="22">
        <v>0</v>
      </c>
      <c r="F643" s="22">
        <v>0</v>
      </c>
      <c r="G643" s="236"/>
      <c r="H643" s="155"/>
    </row>
    <row r="644" spans="1:8" ht="19.5" customHeight="1">
      <c r="A644" s="190" t="s">
        <v>19</v>
      </c>
      <c r="B644" s="209" t="s">
        <v>149</v>
      </c>
      <c r="C644" s="86" t="s">
        <v>12</v>
      </c>
      <c r="D644" s="71">
        <v>0</v>
      </c>
      <c r="E644" s="71">
        <v>0</v>
      </c>
      <c r="F644" s="71">
        <v>0</v>
      </c>
      <c r="G644" s="156">
        <f>SUM(F644:F648)/SUM(D644:D648)</f>
        <v>1</v>
      </c>
      <c r="H644" s="163"/>
    </row>
    <row r="645" spans="1:8" ht="16.5" customHeight="1">
      <c r="A645" s="190"/>
      <c r="B645" s="209"/>
      <c r="C645" s="38" t="s">
        <v>13</v>
      </c>
      <c r="D645" s="39">
        <v>0</v>
      </c>
      <c r="E645" s="39">
        <v>0</v>
      </c>
      <c r="F645" s="39">
        <v>0</v>
      </c>
      <c r="G645" s="157"/>
      <c r="H645" s="164"/>
    </row>
    <row r="646" spans="1:8" ht="14.25" customHeight="1">
      <c r="A646" s="190"/>
      <c r="B646" s="209"/>
      <c r="C646" s="38" t="s">
        <v>14</v>
      </c>
      <c r="D646" s="39">
        <f>D651+D655</f>
        <v>915</v>
      </c>
      <c r="E646" s="39">
        <f>E651+E655</f>
        <v>915</v>
      </c>
      <c r="F646" s="39">
        <f>F651+F655</f>
        <v>915</v>
      </c>
      <c r="G646" s="157"/>
      <c r="H646" s="164"/>
    </row>
    <row r="647" spans="1:8" ht="15.75" customHeight="1">
      <c r="A647" s="190"/>
      <c r="B647" s="209"/>
      <c r="C647" s="84" t="s">
        <v>15</v>
      </c>
      <c r="D647" s="85">
        <v>0</v>
      </c>
      <c r="E647" s="85">
        <v>0</v>
      </c>
      <c r="F647" s="85">
        <v>0</v>
      </c>
      <c r="G647" s="157"/>
      <c r="H647" s="164"/>
    </row>
    <row r="648" spans="1:8" ht="16.5" customHeight="1" thickBot="1">
      <c r="A648" s="191"/>
      <c r="B648" s="210"/>
      <c r="C648" s="40" t="s">
        <v>58</v>
      </c>
      <c r="D648" s="41">
        <f>SUM(D644:D647)</f>
        <v>915</v>
      </c>
      <c r="E648" s="41">
        <f>SUM(E644:E647)</f>
        <v>915</v>
      </c>
      <c r="F648" s="41">
        <f>SUM(F644:F647)</f>
        <v>915</v>
      </c>
      <c r="G648" s="162"/>
      <c r="H648" s="165"/>
    </row>
    <row r="649" spans="1:8" ht="26.25" customHeight="1">
      <c r="A649" s="144" t="s">
        <v>20</v>
      </c>
      <c r="B649" s="147" t="s">
        <v>150</v>
      </c>
      <c r="C649" s="17" t="s">
        <v>12</v>
      </c>
      <c r="D649" s="18">
        <f aca="true" t="shared" si="51" ref="D649:F650">D631+D640</f>
        <v>0</v>
      </c>
      <c r="E649" s="18">
        <f t="shared" si="51"/>
        <v>0</v>
      </c>
      <c r="F649" s="18">
        <f t="shared" si="51"/>
        <v>0</v>
      </c>
      <c r="G649" s="235">
        <f>SUM(F649:F652)/SUM(D649:D652)</f>
        <v>1</v>
      </c>
      <c r="H649" s="153"/>
    </row>
    <row r="650" spans="1:8" ht="23.25" customHeight="1">
      <c r="A650" s="145"/>
      <c r="B650" s="148"/>
      <c r="C650" s="19" t="s">
        <v>13</v>
      </c>
      <c r="D650" s="74">
        <f t="shared" si="51"/>
        <v>0</v>
      </c>
      <c r="E650" s="74">
        <v>0</v>
      </c>
      <c r="F650" s="74">
        <v>0</v>
      </c>
      <c r="G650" s="180"/>
      <c r="H650" s="154"/>
    </row>
    <row r="651" spans="1:8" ht="31.5" customHeight="1">
      <c r="A651" s="145"/>
      <c r="B651" s="148"/>
      <c r="C651" s="19" t="s">
        <v>14</v>
      </c>
      <c r="D651" s="74">
        <v>915</v>
      </c>
      <c r="E651" s="74">
        <v>915</v>
      </c>
      <c r="F651" s="74">
        <v>915</v>
      </c>
      <c r="G651" s="180"/>
      <c r="H651" s="154"/>
    </row>
    <row r="652" spans="1:8" ht="69" customHeight="1" thickBot="1">
      <c r="A652" s="146"/>
      <c r="B652" s="149"/>
      <c r="C652" s="21" t="s">
        <v>15</v>
      </c>
      <c r="D652" s="74">
        <v>0</v>
      </c>
      <c r="E652" s="74">
        <v>0</v>
      </c>
      <c r="F652" s="74">
        <v>0</v>
      </c>
      <c r="G652" s="236"/>
      <c r="H652" s="155"/>
    </row>
    <row r="653" spans="1:8" s="4" customFormat="1" ht="12.75">
      <c r="A653" s="144" t="s">
        <v>21</v>
      </c>
      <c r="B653" s="147" t="s">
        <v>151</v>
      </c>
      <c r="C653" s="17" t="s">
        <v>12</v>
      </c>
      <c r="D653" s="18">
        <f>D657</f>
        <v>0</v>
      </c>
      <c r="E653" s="18">
        <f>E657</f>
        <v>0</v>
      </c>
      <c r="F653" s="18">
        <f>F657</f>
        <v>0</v>
      </c>
      <c r="G653" s="235">
        <v>0</v>
      </c>
      <c r="H653" s="153"/>
    </row>
    <row r="654" spans="1:8" s="4" customFormat="1" ht="12.75">
      <c r="A654" s="145"/>
      <c r="B654" s="148"/>
      <c r="C654" s="19" t="s">
        <v>13</v>
      </c>
      <c r="D654" s="20">
        <v>0</v>
      </c>
      <c r="E654" s="20">
        <v>0</v>
      </c>
      <c r="F654" s="20">
        <v>0</v>
      </c>
      <c r="G654" s="180"/>
      <c r="H654" s="154"/>
    </row>
    <row r="655" spans="1:8" s="4" customFormat="1" ht="12.75">
      <c r="A655" s="145"/>
      <c r="B655" s="148"/>
      <c r="C655" s="19" t="s">
        <v>14</v>
      </c>
      <c r="D655" s="20">
        <v>0</v>
      </c>
      <c r="E655" s="20">
        <v>0</v>
      </c>
      <c r="F655" s="20">
        <v>0</v>
      </c>
      <c r="G655" s="180"/>
      <c r="H655" s="154"/>
    </row>
    <row r="656" spans="1:8" s="4" customFormat="1" ht="53.25" customHeight="1" thickBot="1">
      <c r="A656" s="146"/>
      <c r="B656" s="149"/>
      <c r="C656" s="21" t="s">
        <v>15</v>
      </c>
      <c r="D656" s="22">
        <v>0</v>
      </c>
      <c r="E656" s="22">
        <v>0</v>
      </c>
      <c r="F656" s="22">
        <v>0</v>
      </c>
      <c r="G656" s="236"/>
      <c r="H656" s="155"/>
    </row>
    <row r="657" spans="1:8" s="5" customFormat="1" ht="12.75">
      <c r="A657" s="189" t="s">
        <v>22</v>
      </c>
      <c r="B657" s="208" t="s">
        <v>152</v>
      </c>
      <c r="C657" s="36" t="s">
        <v>12</v>
      </c>
      <c r="D657" s="37">
        <v>0</v>
      </c>
      <c r="E657" s="37">
        <v>0</v>
      </c>
      <c r="F657" s="37">
        <v>0</v>
      </c>
      <c r="G657" s="156">
        <f>SUM(F657:F661)/SUM(D657:D661)</f>
        <v>1</v>
      </c>
      <c r="H657" s="163"/>
    </row>
    <row r="658" spans="1:8" s="5" customFormat="1" ht="12.75">
      <c r="A658" s="190"/>
      <c r="B658" s="209"/>
      <c r="C658" s="38" t="s">
        <v>13</v>
      </c>
      <c r="D658" s="39">
        <f aca="true" t="shared" si="52" ref="D658:F659">D663+D667</f>
        <v>547.3</v>
      </c>
      <c r="E658" s="39">
        <f t="shared" si="52"/>
        <v>547.3</v>
      </c>
      <c r="F658" s="39">
        <f t="shared" si="52"/>
        <v>547.3</v>
      </c>
      <c r="G658" s="157"/>
      <c r="H658" s="164"/>
    </row>
    <row r="659" spans="1:8" s="5" customFormat="1" ht="12.75">
      <c r="A659" s="190"/>
      <c r="B659" s="209"/>
      <c r="C659" s="38" t="s">
        <v>14</v>
      </c>
      <c r="D659" s="39">
        <f t="shared" si="52"/>
        <v>1287.8</v>
      </c>
      <c r="E659" s="39">
        <f t="shared" si="52"/>
        <v>1287.8</v>
      </c>
      <c r="F659" s="39">
        <f t="shared" si="52"/>
        <v>1287.8</v>
      </c>
      <c r="G659" s="157"/>
      <c r="H659" s="164"/>
    </row>
    <row r="660" spans="1:8" s="5" customFormat="1" ht="12.75">
      <c r="A660" s="190"/>
      <c r="B660" s="209"/>
      <c r="C660" s="84" t="s">
        <v>15</v>
      </c>
      <c r="D660" s="85">
        <v>0</v>
      </c>
      <c r="E660" s="85">
        <v>0</v>
      </c>
      <c r="F660" s="85">
        <v>0</v>
      </c>
      <c r="G660" s="157"/>
      <c r="H660" s="164"/>
    </row>
    <row r="661" spans="1:8" s="5" customFormat="1" ht="18" customHeight="1" thickBot="1">
      <c r="A661" s="191"/>
      <c r="B661" s="210"/>
      <c r="C661" s="40" t="s">
        <v>58</v>
      </c>
      <c r="D661" s="41">
        <f>SUM(D657:D660)</f>
        <v>1835.1</v>
      </c>
      <c r="E661" s="41">
        <f>SUM(E657:E660)</f>
        <v>1835.1</v>
      </c>
      <c r="F661" s="41">
        <f>SUM(F657:F660)</f>
        <v>1835.1</v>
      </c>
      <c r="G661" s="162"/>
      <c r="H661" s="165"/>
    </row>
    <row r="662" spans="1:8" ht="13.5" thickBot="1">
      <c r="A662" s="144" t="s">
        <v>23</v>
      </c>
      <c r="B662" s="147" t="s">
        <v>153</v>
      </c>
      <c r="C662" s="17" t="s">
        <v>12</v>
      </c>
      <c r="D662" s="18">
        <f>D653</f>
        <v>0</v>
      </c>
      <c r="E662" s="18">
        <f>E653</f>
        <v>0</v>
      </c>
      <c r="F662" s="18">
        <f>F653</f>
        <v>0</v>
      </c>
      <c r="G662" s="235">
        <f>SUM(F662:F665)/SUM(D662:D665)</f>
        <v>1</v>
      </c>
      <c r="H662" s="153"/>
    </row>
    <row r="663" spans="1:8" ht="13.5" thickBot="1">
      <c r="A663" s="145"/>
      <c r="B663" s="148"/>
      <c r="C663" s="19" t="s">
        <v>13</v>
      </c>
      <c r="D663" s="18">
        <v>547.3</v>
      </c>
      <c r="E663" s="18">
        <v>547.3</v>
      </c>
      <c r="F663" s="18">
        <v>547.3</v>
      </c>
      <c r="G663" s="180"/>
      <c r="H663" s="154"/>
    </row>
    <row r="664" spans="1:8" ht="13.5" thickBot="1">
      <c r="A664" s="145"/>
      <c r="B664" s="148"/>
      <c r="C664" s="19" t="s">
        <v>14</v>
      </c>
      <c r="D664" s="18">
        <v>1287.8</v>
      </c>
      <c r="E664" s="18">
        <v>1287.8</v>
      </c>
      <c r="F664" s="18">
        <v>1287.8</v>
      </c>
      <c r="G664" s="180"/>
      <c r="H664" s="154"/>
    </row>
    <row r="665" spans="1:8" ht="42.75" customHeight="1" thickBot="1">
      <c r="A665" s="146"/>
      <c r="B665" s="149"/>
      <c r="C665" s="21" t="s">
        <v>15</v>
      </c>
      <c r="D665" s="18">
        <f>D656</f>
        <v>0</v>
      </c>
      <c r="E665" s="18">
        <f>E656</f>
        <v>0</v>
      </c>
      <c r="F665" s="18">
        <f>F656</f>
        <v>0</v>
      </c>
      <c r="G665" s="236"/>
      <c r="H665" s="155"/>
    </row>
    <row r="666" spans="1:8" s="4" customFormat="1" ht="12.75">
      <c r="A666" s="144" t="s">
        <v>24</v>
      </c>
      <c r="B666" s="147" t="s">
        <v>154</v>
      </c>
      <c r="C666" s="17" t="s">
        <v>12</v>
      </c>
      <c r="D666" s="18">
        <f>D670</f>
        <v>0</v>
      </c>
      <c r="E666" s="18">
        <f>E670</f>
        <v>0</v>
      </c>
      <c r="F666" s="18">
        <f>F670</f>
        <v>0</v>
      </c>
      <c r="G666" s="235">
        <v>0</v>
      </c>
      <c r="H666" s="153"/>
    </row>
    <row r="667" spans="1:8" s="4" customFormat="1" ht="12.75">
      <c r="A667" s="145"/>
      <c r="B667" s="148"/>
      <c r="C667" s="19" t="s">
        <v>13</v>
      </c>
      <c r="D667" s="20">
        <v>0</v>
      </c>
      <c r="E667" s="20">
        <v>0</v>
      </c>
      <c r="F667" s="20">
        <v>0</v>
      </c>
      <c r="G667" s="180"/>
      <c r="H667" s="154"/>
    </row>
    <row r="668" spans="1:8" s="4" customFormat="1" ht="12.75">
      <c r="A668" s="145"/>
      <c r="B668" s="148"/>
      <c r="C668" s="19" t="s">
        <v>14</v>
      </c>
      <c r="D668" s="20">
        <v>0</v>
      </c>
      <c r="E668" s="20">
        <v>0</v>
      </c>
      <c r="F668" s="20">
        <v>0</v>
      </c>
      <c r="G668" s="180"/>
      <c r="H668" s="154"/>
    </row>
    <row r="669" spans="1:8" s="4" customFormat="1" ht="36" customHeight="1" thickBot="1">
      <c r="A669" s="146"/>
      <c r="B669" s="149"/>
      <c r="C669" s="21" t="s">
        <v>15</v>
      </c>
      <c r="D669" s="22">
        <v>0</v>
      </c>
      <c r="E669" s="22">
        <v>0</v>
      </c>
      <c r="F669" s="22">
        <v>0</v>
      </c>
      <c r="G669" s="236"/>
      <c r="H669" s="155"/>
    </row>
    <row r="670" spans="1:8" s="5" customFormat="1" ht="12.75">
      <c r="A670" s="189" t="s">
        <v>25</v>
      </c>
      <c r="B670" s="208" t="s">
        <v>155</v>
      </c>
      <c r="C670" s="36" t="s">
        <v>12</v>
      </c>
      <c r="D670" s="37">
        <v>0</v>
      </c>
      <c r="E670" s="37">
        <v>0</v>
      </c>
      <c r="F670" s="37">
        <v>0</v>
      </c>
      <c r="G670" s="156">
        <f>SUM(F670:F674)/SUM(D670:D674)</f>
        <v>1</v>
      </c>
      <c r="H670" s="163"/>
    </row>
    <row r="671" spans="1:8" s="5" customFormat="1" ht="12.75">
      <c r="A671" s="190"/>
      <c r="B671" s="209"/>
      <c r="C671" s="38" t="s">
        <v>13</v>
      </c>
      <c r="D671" s="39">
        <f aca="true" t="shared" si="53" ref="D671:F672">D676+D680</f>
        <v>500</v>
      </c>
      <c r="E671" s="39">
        <f t="shared" si="53"/>
        <v>500</v>
      </c>
      <c r="F671" s="39">
        <f t="shared" si="53"/>
        <v>500</v>
      </c>
      <c r="G671" s="157"/>
      <c r="H671" s="164"/>
    </row>
    <row r="672" spans="1:8" s="5" customFormat="1" ht="12.75">
      <c r="A672" s="190"/>
      <c r="B672" s="209"/>
      <c r="C672" s="38" t="s">
        <v>14</v>
      </c>
      <c r="D672" s="39">
        <f t="shared" si="53"/>
        <v>780.5</v>
      </c>
      <c r="E672" s="39">
        <f t="shared" si="53"/>
        <v>780.5</v>
      </c>
      <c r="F672" s="39">
        <f t="shared" si="53"/>
        <v>780.5</v>
      </c>
      <c r="G672" s="157"/>
      <c r="H672" s="164"/>
    </row>
    <row r="673" spans="1:8" s="5" customFormat="1" ht="12.75">
      <c r="A673" s="190"/>
      <c r="B673" s="209"/>
      <c r="C673" s="84" t="s">
        <v>15</v>
      </c>
      <c r="D673" s="85">
        <v>0</v>
      </c>
      <c r="E673" s="85">
        <v>0</v>
      </c>
      <c r="F673" s="85">
        <v>0</v>
      </c>
      <c r="G673" s="157"/>
      <c r="H673" s="164"/>
    </row>
    <row r="674" spans="1:8" s="5" customFormat="1" ht="18" customHeight="1" thickBot="1">
      <c r="A674" s="191"/>
      <c r="B674" s="210"/>
      <c r="C674" s="40" t="s">
        <v>58</v>
      </c>
      <c r="D674" s="41">
        <f>SUM(D670:D673)</f>
        <v>1280.5</v>
      </c>
      <c r="E674" s="41">
        <f>SUM(E670:E673)</f>
        <v>1280.5</v>
      </c>
      <c r="F674" s="41">
        <f>SUM(F670:F673)</f>
        <v>1280.5</v>
      </c>
      <c r="G674" s="162"/>
      <c r="H674" s="165"/>
    </row>
    <row r="675" spans="1:8" s="5" customFormat="1" ht="12.75">
      <c r="A675" s="144" t="s">
        <v>28</v>
      </c>
      <c r="B675" s="147" t="s">
        <v>156</v>
      </c>
      <c r="C675" s="17" t="s">
        <v>12</v>
      </c>
      <c r="D675" s="18">
        <v>0</v>
      </c>
      <c r="E675" s="18">
        <v>0</v>
      </c>
      <c r="F675" s="18">
        <v>0</v>
      </c>
      <c r="G675" s="150">
        <f>SUM(F675:F678)/SUM(D675:D678)</f>
        <v>1</v>
      </c>
      <c r="H675" s="153"/>
    </row>
    <row r="676" spans="1:8" s="5" customFormat="1" ht="12.75">
      <c r="A676" s="145"/>
      <c r="B676" s="148"/>
      <c r="C676" s="19" t="s">
        <v>13</v>
      </c>
      <c r="D676" s="20">
        <v>0</v>
      </c>
      <c r="E676" s="20">
        <v>0</v>
      </c>
      <c r="F676" s="20">
        <v>0</v>
      </c>
      <c r="G676" s="151"/>
      <c r="H676" s="154"/>
    </row>
    <row r="677" spans="1:8" s="5" customFormat="1" ht="12.75">
      <c r="A677" s="145"/>
      <c r="B677" s="148"/>
      <c r="C677" s="19" t="s">
        <v>14</v>
      </c>
      <c r="D677" s="20">
        <v>718.7</v>
      </c>
      <c r="E677" s="20">
        <v>718.7</v>
      </c>
      <c r="F677" s="20">
        <v>718.7</v>
      </c>
      <c r="G677" s="151"/>
      <c r="H677" s="154"/>
    </row>
    <row r="678" spans="1:8" s="5" customFormat="1" ht="22.5" customHeight="1" thickBot="1">
      <c r="A678" s="146"/>
      <c r="B678" s="149"/>
      <c r="C678" s="21" t="s">
        <v>15</v>
      </c>
      <c r="D678" s="22">
        <v>0</v>
      </c>
      <c r="E678" s="22">
        <v>0</v>
      </c>
      <c r="F678" s="22">
        <v>0</v>
      </c>
      <c r="G678" s="152"/>
      <c r="H678" s="155"/>
    </row>
    <row r="679" spans="1:8" s="5" customFormat="1" ht="12.75" customHeight="1">
      <c r="A679" s="144" t="s">
        <v>29</v>
      </c>
      <c r="B679" s="147" t="s">
        <v>157</v>
      </c>
      <c r="C679" s="17" t="s">
        <v>12</v>
      </c>
      <c r="D679" s="18">
        <v>0</v>
      </c>
      <c r="E679" s="18">
        <v>0</v>
      </c>
      <c r="F679" s="18">
        <v>0</v>
      </c>
      <c r="G679" s="235">
        <f>SUM(F679:F682)/SUM(D679:D682)</f>
        <v>1</v>
      </c>
      <c r="H679" s="153"/>
    </row>
    <row r="680" spans="1:8" s="5" customFormat="1" ht="12.75">
      <c r="A680" s="145"/>
      <c r="B680" s="148"/>
      <c r="C680" s="19" t="s">
        <v>13</v>
      </c>
      <c r="D680" s="20">
        <v>500</v>
      </c>
      <c r="E680" s="20">
        <v>500</v>
      </c>
      <c r="F680" s="20">
        <v>500</v>
      </c>
      <c r="G680" s="180"/>
      <c r="H680" s="154"/>
    </row>
    <row r="681" spans="1:8" s="5" customFormat="1" ht="12.75">
      <c r="A681" s="145"/>
      <c r="B681" s="148"/>
      <c r="C681" s="19" t="s">
        <v>14</v>
      </c>
      <c r="D681" s="20">
        <v>61.8</v>
      </c>
      <c r="E681" s="20">
        <v>61.8</v>
      </c>
      <c r="F681" s="20">
        <v>61.8</v>
      </c>
      <c r="G681" s="180"/>
      <c r="H681" s="154"/>
    </row>
    <row r="682" spans="1:8" s="5" customFormat="1" ht="18.75" customHeight="1" thickBot="1">
      <c r="A682" s="146"/>
      <c r="B682" s="149"/>
      <c r="C682" s="21" t="s">
        <v>15</v>
      </c>
      <c r="D682" s="22">
        <v>0</v>
      </c>
      <c r="E682" s="22">
        <v>0</v>
      </c>
      <c r="F682" s="22">
        <v>0</v>
      </c>
      <c r="G682" s="236"/>
      <c r="H682" s="155"/>
    </row>
    <row r="683" spans="1:8" ht="12.75">
      <c r="A683" s="195" t="s">
        <v>30</v>
      </c>
      <c r="B683" s="198" t="s">
        <v>18</v>
      </c>
      <c r="C683" s="59" t="s">
        <v>12</v>
      </c>
      <c r="D683" s="60">
        <f>D649</f>
        <v>0</v>
      </c>
      <c r="E683" s="60">
        <f>E649</f>
        <v>0</v>
      </c>
      <c r="F683" s="60">
        <f>F649</f>
        <v>0</v>
      </c>
      <c r="G683" s="201">
        <f>SUM(F683:F686)/SUM(D683:D686)</f>
        <v>0.9572248193795154</v>
      </c>
      <c r="H683" s="202"/>
    </row>
    <row r="684" spans="1:8" ht="12.75">
      <c r="A684" s="196"/>
      <c r="B684" s="199"/>
      <c r="C684" s="61" t="s">
        <v>13</v>
      </c>
      <c r="D684" s="62">
        <f aca="true" t="shared" si="54" ref="D684:F685">D632+D645+D658+D671</f>
        <v>1047.3</v>
      </c>
      <c r="E684" s="62">
        <f t="shared" si="54"/>
        <v>1047.3</v>
      </c>
      <c r="F684" s="62">
        <f t="shared" si="54"/>
        <v>1047.3</v>
      </c>
      <c r="G684" s="176"/>
      <c r="H684" s="203"/>
    </row>
    <row r="685" spans="1:8" ht="12.75">
      <c r="A685" s="196"/>
      <c r="B685" s="199"/>
      <c r="C685" s="61" t="s">
        <v>14</v>
      </c>
      <c r="D685" s="62">
        <f t="shared" si="54"/>
        <v>3658.7</v>
      </c>
      <c r="E685" s="62">
        <f t="shared" si="54"/>
        <v>3457.3999999999996</v>
      </c>
      <c r="F685" s="62">
        <f t="shared" si="54"/>
        <v>3457.3999999999996</v>
      </c>
      <c r="G685" s="176"/>
      <c r="H685" s="203"/>
    </row>
    <row r="686" spans="1:8" ht="13.5" thickBot="1">
      <c r="A686" s="197"/>
      <c r="B686" s="200"/>
      <c r="C686" s="63" t="s">
        <v>15</v>
      </c>
      <c r="D686" s="64">
        <f>D652</f>
        <v>0</v>
      </c>
      <c r="E686" s="64">
        <f>E652</f>
        <v>0</v>
      </c>
      <c r="F686" s="64">
        <f>F652</f>
        <v>0</v>
      </c>
      <c r="G686" s="177"/>
      <c r="H686" s="204"/>
    </row>
    <row r="687" spans="1:8" ht="36" customHeight="1">
      <c r="A687" s="42" t="s">
        <v>1</v>
      </c>
      <c r="B687" s="43"/>
      <c r="C687" s="237" t="s">
        <v>184</v>
      </c>
      <c r="D687" s="237"/>
      <c r="E687" s="237"/>
      <c r="F687" s="237"/>
      <c r="G687" s="237"/>
      <c r="H687" s="238"/>
    </row>
    <row r="688" spans="1:8" ht="15">
      <c r="A688" s="44" t="s">
        <v>2</v>
      </c>
      <c r="B688" s="29"/>
      <c r="C688" s="45" t="s">
        <v>241</v>
      </c>
      <c r="D688" s="30"/>
      <c r="E688" s="30"/>
      <c r="F688" s="30"/>
      <c r="G688" s="31"/>
      <c r="H688" s="32"/>
    </row>
    <row r="689" spans="1:8" ht="23.25" customHeight="1" thickBot="1">
      <c r="A689" s="46" t="s">
        <v>3</v>
      </c>
      <c r="B689" s="33"/>
      <c r="C689" s="65" t="s">
        <v>54</v>
      </c>
      <c r="D689" s="66"/>
      <c r="E689" s="66"/>
      <c r="F689" s="34"/>
      <c r="G689" s="35"/>
      <c r="H689" s="67"/>
    </row>
    <row r="690" spans="1:8" s="5" customFormat="1" ht="102.75" thickBot="1">
      <c r="A690" s="15" t="s">
        <v>4</v>
      </c>
      <c r="B690" s="47" t="s">
        <v>5</v>
      </c>
      <c r="C690" s="47" t="s">
        <v>6</v>
      </c>
      <c r="D690" s="68" t="s">
        <v>7</v>
      </c>
      <c r="E690" s="68" t="s">
        <v>8</v>
      </c>
      <c r="F690" s="68" t="s">
        <v>9</v>
      </c>
      <c r="G690" s="47" t="s">
        <v>10</v>
      </c>
      <c r="H690" s="48" t="s">
        <v>11</v>
      </c>
    </row>
    <row r="691" spans="1:8" s="4" customFormat="1" ht="12.75">
      <c r="A691" s="189">
        <v>1</v>
      </c>
      <c r="B691" s="208" t="s">
        <v>185</v>
      </c>
      <c r="C691" s="36" t="s">
        <v>12</v>
      </c>
      <c r="D691" s="69">
        <f aca="true" t="shared" si="55" ref="D691:F694">D695+D715</f>
        <v>0</v>
      </c>
      <c r="E691" s="69">
        <f t="shared" si="55"/>
        <v>0</v>
      </c>
      <c r="F691" s="69">
        <f t="shared" si="55"/>
        <v>0</v>
      </c>
      <c r="G691" s="156">
        <f>SUM(F691:F694)/SUM(D691:D694)</f>
        <v>0.9855117642978797</v>
      </c>
      <c r="H691" s="163"/>
    </row>
    <row r="692" spans="1:8" s="4" customFormat="1" ht="12.75">
      <c r="A692" s="190"/>
      <c r="B692" s="209"/>
      <c r="C692" s="38" t="s">
        <v>13</v>
      </c>
      <c r="D692" s="39">
        <f t="shared" si="55"/>
        <v>0</v>
      </c>
      <c r="E692" s="39">
        <f t="shared" si="55"/>
        <v>0</v>
      </c>
      <c r="F692" s="39">
        <f t="shared" si="55"/>
        <v>0</v>
      </c>
      <c r="G692" s="157"/>
      <c r="H692" s="164"/>
    </row>
    <row r="693" spans="1:8" s="4" customFormat="1" ht="12.75">
      <c r="A693" s="190"/>
      <c r="B693" s="209"/>
      <c r="C693" s="38" t="s">
        <v>14</v>
      </c>
      <c r="D693" s="39">
        <f t="shared" si="55"/>
        <v>51902.8</v>
      </c>
      <c r="E693" s="39">
        <f t="shared" si="55"/>
        <v>51150.81999999999</v>
      </c>
      <c r="F693" s="39">
        <f t="shared" si="55"/>
        <v>51150.81999999999</v>
      </c>
      <c r="G693" s="157"/>
      <c r="H693" s="164"/>
    </row>
    <row r="694" spans="1:8" s="4" customFormat="1" ht="13.5" thickBot="1">
      <c r="A694" s="191"/>
      <c r="B694" s="210"/>
      <c r="C694" s="40" t="s">
        <v>15</v>
      </c>
      <c r="D694" s="41">
        <f t="shared" si="55"/>
        <v>0</v>
      </c>
      <c r="E694" s="41">
        <f t="shared" si="55"/>
        <v>0</v>
      </c>
      <c r="F694" s="41">
        <f t="shared" si="55"/>
        <v>0</v>
      </c>
      <c r="G694" s="162"/>
      <c r="H694" s="165"/>
    </row>
    <row r="695" spans="1:8" s="4" customFormat="1" ht="12.75">
      <c r="A695" s="189" t="s">
        <v>16</v>
      </c>
      <c r="B695" s="208" t="s">
        <v>186</v>
      </c>
      <c r="C695" s="36" t="s">
        <v>12</v>
      </c>
      <c r="D695" s="70">
        <f aca="true" t="shared" si="56" ref="D695:F697">D699+D703+D707+D711</f>
        <v>0</v>
      </c>
      <c r="E695" s="70">
        <f t="shared" si="56"/>
        <v>0</v>
      </c>
      <c r="F695" s="70">
        <f t="shared" si="56"/>
        <v>0</v>
      </c>
      <c r="G695" s="156">
        <f>SUM(F695:F698)/SUM(D695:D698)</f>
        <v>0.9838784574571</v>
      </c>
      <c r="H695" s="163"/>
    </row>
    <row r="696" spans="1:8" s="4" customFormat="1" ht="12.75">
      <c r="A696" s="190"/>
      <c r="B696" s="209"/>
      <c r="C696" s="38" t="s">
        <v>13</v>
      </c>
      <c r="D696" s="39">
        <f t="shared" si="56"/>
        <v>0</v>
      </c>
      <c r="E696" s="39">
        <f t="shared" si="56"/>
        <v>0</v>
      </c>
      <c r="F696" s="39">
        <f t="shared" si="56"/>
        <v>0</v>
      </c>
      <c r="G696" s="157"/>
      <c r="H696" s="164"/>
    </row>
    <row r="697" spans="1:8" s="4" customFormat="1" ht="12.75">
      <c r="A697" s="190"/>
      <c r="B697" s="209"/>
      <c r="C697" s="38" t="s">
        <v>14</v>
      </c>
      <c r="D697" s="39">
        <f t="shared" si="56"/>
        <v>23257.7</v>
      </c>
      <c r="E697" s="39">
        <f t="shared" si="56"/>
        <v>22882.749999999996</v>
      </c>
      <c r="F697" s="39">
        <f t="shared" si="56"/>
        <v>22882.749999999996</v>
      </c>
      <c r="G697" s="157"/>
      <c r="H697" s="164"/>
    </row>
    <row r="698" spans="1:8" s="4" customFormat="1" ht="13.5" thickBot="1">
      <c r="A698" s="191"/>
      <c r="B698" s="210"/>
      <c r="C698" s="40" t="s">
        <v>15</v>
      </c>
      <c r="D698" s="71">
        <f>D702+D706+D710+D714</f>
        <v>0</v>
      </c>
      <c r="E698" s="71">
        <f>E702+E706+E710+E714</f>
        <v>0</v>
      </c>
      <c r="F698" s="71">
        <f>F702+F706+F710+F714</f>
        <v>0</v>
      </c>
      <c r="G698" s="162"/>
      <c r="H698" s="165"/>
    </row>
    <row r="699" spans="1:8" s="5" customFormat="1" ht="12.75" customHeight="1">
      <c r="A699" s="144" t="s">
        <v>17</v>
      </c>
      <c r="B699" s="147" t="s">
        <v>187</v>
      </c>
      <c r="C699" s="17" t="s">
        <v>12</v>
      </c>
      <c r="D699" s="18">
        <v>0</v>
      </c>
      <c r="E699" s="18">
        <v>0</v>
      </c>
      <c r="F699" s="18">
        <v>0</v>
      </c>
      <c r="G699" s="150">
        <f>SUM(F699:F702)/SUM(D699:D702)</f>
        <v>1</v>
      </c>
      <c r="H699" s="153"/>
    </row>
    <row r="700" spans="1:8" s="5" customFormat="1" ht="12.75">
      <c r="A700" s="145"/>
      <c r="B700" s="148"/>
      <c r="C700" s="19" t="s">
        <v>13</v>
      </c>
      <c r="D700" s="20">
        <v>0</v>
      </c>
      <c r="E700" s="20">
        <v>0</v>
      </c>
      <c r="F700" s="20">
        <v>0</v>
      </c>
      <c r="G700" s="151"/>
      <c r="H700" s="154"/>
    </row>
    <row r="701" spans="1:8" s="5" customFormat="1" ht="12.75">
      <c r="A701" s="145"/>
      <c r="B701" s="148"/>
      <c r="C701" s="19" t="s">
        <v>14</v>
      </c>
      <c r="D701" s="20">
        <v>2671.68</v>
      </c>
      <c r="E701" s="20">
        <v>2671.68</v>
      </c>
      <c r="F701" s="20">
        <v>2671.68</v>
      </c>
      <c r="G701" s="151"/>
      <c r="H701" s="154"/>
    </row>
    <row r="702" spans="1:8" s="5" customFormat="1" ht="13.5" thickBot="1">
      <c r="A702" s="146"/>
      <c r="B702" s="149"/>
      <c r="C702" s="21" t="s">
        <v>15</v>
      </c>
      <c r="D702" s="22">
        <v>0</v>
      </c>
      <c r="E702" s="22">
        <v>0</v>
      </c>
      <c r="F702" s="22">
        <v>0</v>
      </c>
      <c r="G702" s="152"/>
      <c r="H702" s="155"/>
    </row>
    <row r="703" spans="1:8" s="5" customFormat="1" ht="24" customHeight="1">
      <c r="A703" s="144" t="s">
        <v>19</v>
      </c>
      <c r="B703" s="147" t="s">
        <v>188</v>
      </c>
      <c r="C703" s="17" t="s">
        <v>12</v>
      </c>
      <c r="D703" s="18">
        <v>0</v>
      </c>
      <c r="E703" s="18">
        <v>0</v>
      </c>
      <c r="F703" s="18">
        <v>0</v>
      </c>
      <c r="G703" s="150">
        <f>SUM(F703:F706)/SUM(D703:D706)</f>
        <v>1</v>
      </c>
      <c r="H703" s="153"/>
    </row>
    <row r="704" spans="1:8" s="5" customFormat="1" ht="21.75" customHeight="1">
      <c r="A704" s="145"/>
      <c r="B704" s="148"/>
      <c r="C704" s="19" t="s">
        <v>13</v>
      </c>
      <c r="D704" s="20">
        <v>0</v>
      </c>
      <c r="E704" s="20">
        <v>0</v>
      </c>
      <c r="F704" s="20">
        <v>0</v>
      </c>
      <c r="G704" s="151"/>
      <c r="H704" s="154"/>
    </row>
    <row r="705" spans="1:8" s="5" customFormat="1" ht="19.5" customHeight="1">
      <c r="A705" s="145"/>
      <c r="B705" s="148"/>
      <c r="C705" s="19" t="s">
        <v>14</v>
      </c>
      <c r="D705" s="20">
        <v>1784.38</v>
      </c>
      <c r="E705" s="20">
        <v>1784.38</v>
      </c>
      <c r="F705" s="20">
        <v>1784.38</v>
      </c>
      <c r="G705" s="151"/>
      <c r="H705" s="154"/>
    </row>
    <row r="706" spans="1:8" s="5" customFormat="1" ht="29.25" customHeight="1" thickBot="1">
      <c r="A706" s="146"/>
      <c r="B706" s="149"/>
      <c r="C706" s="21" t="s">
        <v>15</v>
      </c>
      <c r="D706" s="22">
        <v>0</v>
      </c>
      <c r="E706" s="22">
        <v>0</v>
      </c>
      <c r="F706" s="22">
        <v>0</v>
      </c>
      <c r="G706" s="152"/>
      <c r="H706" s="155"/>
    </row>
    <row r="707" spans="1:8" s="5" customFormat="1" ht="32.25" customHeight="1">
      <c r="A707" s="144" t="s">
        <v>20</v>
      </c>
      <c r="B707" s="147" t="s">
        <v>189</v>
      </c>
      <c r="C707" s="17" t="s">
        <v>12</v>
      </c>
      <c r="D707" s="18">
        <v>0</v>
      </c>
      <c r="E707" s="18">
        <v>0</v>
      </c>
      <c r="F707" s="18">
        <v>0</v>
      </c>
      <c r="G707" s="150">
        <f>SUM(F707:F710)/SUM(D707:D710)</f>
        <v>0.9777039896152147</v>
      </c>
      <c r="H707" s="153"/>
    </row>
    <row r="708" spans="1:8" s="5" customFormat="1" ht="22.5" customHeight="1">
      <c r="A708" s="145"/>
      <c r="B708" s="148"/>
      <c r="C708" s="19" t="s">
        <v>13</v>
      </c>
      <c r="D708" s="20">
        <v>0</v>
      </c>
      <c r="E708" s="20">
        <v>0</v>
      </c>
      <c r="F708" s="20">
        <v>0</v>
      </c>
      <c r="G708" s="151"/>
      <c r="H708" s="154"/>
    </row>
    <row r="709" spans="1:8" s="5" customFormat="1" ht="24.75" customHeight="1">
      <c r="A709" s="145"/>
      <c r="B709" s="148"/>
      <c r="C709" s="19" t="s">
        <v>14</v>
      </c>
      <c r="D709" s="20">
        <v>16816.91</v>
      </c>
      <c r="E709" s="20">
        <v>16441.96</v>
      </c>
      <c r="F709" s="20">
        <v>16441.96</v>
      </c>
      <c r="G709" s="151"/>
      <c r="H709" s="154"/>
    </row>
    <row r="710" spans="1:8" s="5" customFormat="1" ht="41.25" customHeight="1" thickBot="1">
      <c r="A710" s="146"/>
      <c r="B710" s="149"/>
      <c r="C710" s="21" t="s">
        <v>15</v>
      </c>
      <c r="D710" s="22">
        <v>0</v>
      </c>
      <c r="E710" s="22">
        <v>0</v>
      </c>
      <c r="F710" s="22">
        <v>0</v>
      </c>
      <c r="G710" s="152"/>
      <c r="H710" s="155"/>
    </row>
    <row r="711" spans="1:8" s="5" customFormat="1" ht="12.75" customHeight="1">
      <c r="A711" s="144" t="s">
        <v>21</v>
      </c>
      <c r="B711" s="147" t="s">
        <v>190</v>
      </c>
      <c r="C711" s="17" t="s">
        <v>12</v>
      </c>
      <c r="D711" s="18">
        <v>0</v>
      </c>
      <c r="E711" s="18">
        <v>0</v>
      </c>
      <c r="F711" s="18">
        <v>0</v>
      </c>
      <c r="G711" s="150">
        <f>SUM(F711:F714)/SUM(D711:D714)</f>
        <v>1</v>
      </c>
      <c r="H711" s="153"/>
    </row>
    <row r="712" spans="1:8" s="5" customFormat="1" ht="12.75">
      <c r="A712" s="145"/>
      <c r="B712" s="148"/>
      <c r="C712" s="19" t="s">
        <v>13</v>
      </c>
      <c r="D712" s="20">
        <v>0</v>
      </c>
      <c r="E712" s="20">
        <v>0</v>
      </c>
      <c r="F712" s="20">
        <v>0</v>
      </c>
      <c r="G712" s="151"/>
      <c r="H712" s="154"/>
    </row>
    <row r="713" spans="1:8" s="5" customFormat="1" ht="12.75">
      <c r="A713" s="145"/>
      <c r="B713" s="148"/>
      <c r="C713" s="19" t="s">
        <v>14</v>
      </c>
      <c r="D713" s="20">
        <v>1984.73</v>
      </c>
      <c r="E713" s="20">
        <v>1984.73</v>
      </c>
      <c r="F713" s="20">
        <v>1984.73</v>
      </c>
      <c r="G713" s="151"/>
      <c r="H713" s="154"/>
    </row>
    <row r="714" spans="1:8" s="5" customFormat="1" ht="13.5" thickBot="1">
      <c r="A714" s="146"/>
      <c r="B714" s="149"/>
      <c r="C714" s="21" t="s">
        <v>15</v>
      </c>
      <c r="D714" s="22">
        <v>0</v>
      </c>
      <c r="E714" s="22">
        <v>0</v>
      </c>
      <c r="F714" s="22">
        <v>0</v>
      </c>
      <c r="G714" s="151"/>
      <c r="H714" s="155"/>
    </row>
    <row r="715" spans="1:8" s="4" customFormat="1" ht="12.75">
      <c r="A715" s="183" t="s">
        <v>22</v>
      </c>
      <c r="B715" s="251" t="s">
        <v>191</v>
      </c>
      <c r="C715" s="54" t="s">
        <v>12</v>
      </c>
      <c r="D715" s="72">
        <f aca="true" t="shared" si="57" ref="D715:F717">D719</f>
        <v>0</v>
      </c>
      <c r="E715" s="72">
        <f t="shared" si="57"/>
        <v>0</v>
      </c>
      <c r="F715" s="72">
        <f t="shared" si="57"/>
        <v>0</v>
      </c>
      <c r="G715" s="270">
        <f>SUM(F715:F718)/SUM(D715:D718)</f>
        <v>0.9868378885044912</v>
      </c>
      <c r="H715" s="273"/>
    </row>
    <row r="716" spans="1:8" s="4" customFormat="1" ht="12.75">
      <c r="A716" s="184"/>
      <c r="B716" s="252"/>
      <c r="C716" s="55" t="s">
        <v>13</v>
      </c>
      <c r="D716" s="56">
        <f t="shared" si="57"/>
        <v>0</v>
      </c>
      <c r="E716" s="56">
        <f t="shared" si="57"/>
        <v>0</v>
      </c>
      <c r="F716" s="56">
        <f t="shared" si="57"/>
        <v>0</v>
      </c>
      <c r="G716" s="271"/>
      <c r="H716" s="274"/>
    </row>
    <row r="717" spans="1:8" s="4" customFormat="1" ht="12.75">
      <c r="A717" s="184"/>
      <c r="B717" s="252"/>
      <c r="C717" s="55" t="s">
        <v>14</v>
      </c>
      <c r="D717" s="56">
        <f>D721+D725</f>
        <v>28645.1</v>
      </c>
      <c r="E717" s="56">
        <f t="shared" si="57"/>
        <v>28268.07</v>
      </c>
      <c r="F717" s="56">
        <f t="shared" si="57"/>
        <v>28268.07</v>
      </c>
      <c r="G717" s="271"/>
      <c r="H717" s="274"/>
    </row>
    <row r="718" spans="1:8" s="4" customFormat="1" ht="13.5" thickBot="1">
      <c r="A718" s="185"/>
      <c r="B718" s="253"/>
      <c r="C718" s="57" t="s">
        <v>15</v>
      </c>
      <c r="D718" s="58">
        <f>D722</f>
        <v>0</v>
      </c>
      <c r="E718" s="58">
        <f>E722</f>
        <v>0</v>
      </c>
      <c r="F718" s="58">
        <f>F722</f>
        <v>0</v>
      </c>
      <c r="G718" s="272"/>
      <c r="H718" s="275"/>
    </row>
    <row r="719" spans="1:8" ht="18.75" customHeight="1">
      <c r="A719" s="145" t="s">
        <v>23</v>
      </c>
      <c r="B719" s="148" t="s">
        <v>192</v>
      </c>
      <c r="C719" s="73" t="s">
        <v>12</v>
      </c>
      <c r="D719" s="74">
        <v>0</v>
      </c>
      <c r="E719" s="74">
        <v>0</v>
      </c>
      <c r="F719" s="74">
        <v>0</v>
      </c>
      <c r="G719" s="151">
        <f>SUM(F719:F722)/SUM(D719:D722)</f>
        <v>1</v>
      </c>
      <c r="H719" s="153"/>
    </row>
    <row r="720" spans="1:8" ht="20.25" customHeight="1">
      <c r="A720" s="145"/>
      <c r="B720" s="148"/>
      <c r="C720" s="19" t="s">
        <v>13</v>
      </c>
      <c r="D720" s="20">
        <v>0</v>
      </c>
      <c r="E720" s="20">
        <v>0</v>
      </c>
      <c r="F720" s="20">
        <v>0</v>
      </c>
      <c r="G720" s="151"/>
      <c r="H720" s="154"/>
    </row>
    <row r="721" spans="1:8" ht="18" customHeight="1">
      <c r="A721" s="145"/>
      <c r="B721" s="148"/>
      <c r="C721" s="19" t="s">
        <v>14</v>
      </c>
      <c r="D721" s="20">
        <v>28268.07</v>
      </c>
      <c r="E721" s="20">
        <v>28268.07</v>
      </c>
      <c r="F721" s="20">
        <v>28268.07</v>
      </c>
      <c r="G721" s="151"/>
      <c r="H721" s="154"/>
    </row>
    <row r="722" spans="1:8" ht="15.75" customHeight="1" thickBot="1">
      <c r="A722" s="146"/>
      <c r="B722" s="149"/>
      <c r="C722" s="21" t="s">
        <v>15</v>
      </c>
      <c r="D722" s="22">
        <v>0</v>
      </c>
      <c r="E722" s="22">
        <v>0</v>
      </c>
      <c r="F722" s="22">
        <v>0</v>
      </c>
      <c r="G722" s="152"/>
      <c r="H722" s="155"/>
    </row>
    <row r="723" spans="1:8" ht="18.75" customHeight="1">
      <c r="A723" s="145" t="s">
        <v>24</v>
      </c>
      <c r="B723" s="148" t="s">
        <v>239</v>
      </c>
      <c r="C723" s="73" t="s">
        <v>12</v>
      </c>
      <c r="D723" s="74">
        <v>0</v>
      </c>
      <c r="E723" s="74">
        <v>0</v>
      </c>
      <c r="F723" s="74">
        <v>0</v>
      </c>
      <c r="G723" s="151">
        <f>SUM(F723:F726)/SUM(D723:D726)</f>
        <v>0</v>
      </c>
      <c r="H723" s="153"/>
    </row>
    <row r="724" spans="1:8" ht="20.25" customHeight="1">
      <c r="A724" s="145"/>
      <c r="B724" s="148"/>
      <c r="C724" s="19" t="s">
        <v>13</v>
      </c>
      <c r="D724" s="20">
        <v>0</v>
      </c>
      <c r="E724" s="20">
        <v>0</v>
      </c>
      <c r="F724" s="20">
        <v>0</v>
      </c>
      <c r="G724" s="151"/>
      <c r="H724" s="154"/>
    </row>
    <row r="725" spans="1:8" ht="18" customHeight="1">
      <c r="A725" s="145"/>
      <c r="B725" s="148"/>
      <c r="C725" s="19" t="s">
        <v>14</v>
      </c>
      <c r="D725" s="20">
        <v>377.03</v>
      </c>
      <c r="E725" s="20">
        <v>0</v>
      </c>
      <c r="F725" s="20">
        <v>0</v>
      </c>
      <c r="G725" s="151"/>
      <c r="H725" s="154"/>
    </row>
    <row r="726" spans="1:8" ht="15.75" customHeight="1" thickBot="1">
      <c r="A726" s="146"/>
      <c r="B726" s="149"/>
      <c r="C726" s="21" t="s">
        <v>15</v>
      </c>
      <c r="D726" s="22">
        <v>0</v>
      </c>
      <c r="E726" s="22">
        <v>0</v>
      </c>
      <c r="F726" s="22">
        <v>0</v>
      </c>
      <c r="G726" s="152"/>
      <c r="H726" s="155"/>
    </row>
    <row r="727" spans="1:8" ht="12.75">
      <c r="A727" s="195" t="s">
        <v>25</v>
      </c>
      <c r="B727" s="198" t="s">
        <v>18</v>
      </c>
      <c r="C727" s="59" t="s">
        <v>12</v>
      </c>
      <c r="D727" s="75">
        <f aca="true" t="shared" si="58" ref="D727:F730">D691</f>
        <v>0</v>
      </c>
      <c r="E727" s="75">
        <f t="shared" si="58"/>
        <v>0</v>
      </c>
      <c r="F727" s="75">
        <f t="shared" si="58"/>
        <v>0</v>
      </c>
      <c r="G727" s="201">
        <f>SUM(F727:F730)/SUM(D727:D730)</f>
        <v>0.9855117642978797</v>
      </c>
      <c r="H727" s="202"/>
    </row>
    <row r="728" spans="1:8" ht="12.75">
      <c r="A728" s="196"/>
      <c r="B728" s="199"/>
      <c r="C728" s="61" t="s">
        <v>13</v>
      </c>
      <c r="D728" s="62">
        <f t="shared" si="58"/>
        <v>0</v>
      </c>
      <c r="E728" s="62">
        <f t="shared" si="58"/>
        <v>0</v>
      </c>
      <c r="F728" s="62">
        <f t="shared" si="58"/>
        <v>0</v>
      </c>
      <c r="G728" s="176"/>
      <c r="H728" s="203"/>
    </row>
    <row r="729" spans="1:8" ht="12.75">
      <c r="A729" s="196"/>
      <c r="B729" s="199"/>
      <c r="C729" s="61" t="s">
        <v>14</v>
      </c>
      <c r="D729" s="62">
        <f t="shared" si="58"/>
        <v>51902.8</v>
      </c>
      <c r="E729" s="62">
        <f t="shared" si="58"/>
        <v>51150.81999999999</v>
      </c>
      <c r="F729" s="62">
        <f t="shared" si="58"/>
        <v>51150.81999999999</v>
      </c>
      <c r="G729" s="176"/>
      <c r="H729" s="203"/>
    </row>
    <row r="730" spans="1:8" ht="13.5" thickBot="1">
      <c r="A730" s="197"/>
      <c r="B730" s="200"/>
      <c r="C730" s="63" t="s">
        <v>15</v>
      </c>
      <c r="D730" s="76">
        <f t="shared" si="58"/>
        <v>0</v>
      </c>
      <c r="E730" s="76">
        <f t="shared" si="58"/>
        <v>0</v>
      </c>
      <c r="F730" s="76">
        <f t="shared" si="58"/>
        <v>0</v>
      </c>
      <c r="G730" s="177"/>
      <c r="H730" s="204"/>
    </row>
    <row r="731" spans="1:8" ht="21.75" customHeight="1">
      <c r="A731" s="129"/>
      <c r="B731" s="126" t="s">
        <v>53</v>
      </c>
      <c r="C731" s="9" t="s">
        <v>12</v>
      </c>
      <c r="D731" s="10">
        <f aca="true" t="shared" si="59" ref="D731:F733">D45+D289+D370+D450+D498+D530+D578+D622+D683+D727</f>
        <v>0</v>
      </c>
      <c r="E731" s="10">
        <f t="shared" si="59"/>
        <v>0</v>
      </c>
      <c r="F731" s="10">
        <f t="shared" si="59"/>
        <v>0</v>
      </c>
      <c r="G731" s="140">
        <f>SUM(F731:F734)/SUM(D731:D734)</f>
        <v>0.9811395345633607</v>
      </c>
      <c r="H731" s="143"/>
    </row>
    <row r="732" spans="1:8" ht="14.25">
      <c r="A732" s="130"/>
      <c r="B732" s="127"/>
      <c r="C732" s="11" t="s">
        <v>13</v>
      </c>
      <c r="D732" s="12">
        <f t="shared" si="59"/>
        <v>979641.1900000001</v>
      </c>
      <c r="E732" s="12">
        <f t="shared" si="59"/>
        <v>968776.1700000002</v>
      </c>
      <c r="F732" s="12">
        <f t="shared" si="59"/>
        <v>968776.1700000002</v>
      </c>
      <c r="G732" s="141"/>
      <c r="H732" s="132"/>
    </row>
    <row r="733" spans="1:8" ht="14.25">
      <c r="A733" s="130"/>
      <c r="B733" s="127"/>
      <c r="C733" s="11" t="s">
        <v>14</v>
      </c>
      <c r="D733" s="12">
        <f t="shared" si="59"/>
        <v>761857.72</v>
      </c>
      <c r="E733" s="12">
        <f t="shared" si="59"/>
        <v>739877.26</v>
      </c>
      <c r="F733" s="12">
        <f t="shared" si="59"/>
        <v>739877.26</v>
      </c>
      <c r="G733" s="141"/>
      <c r="H733" s="132"/>
    </row>
    <row r="734" spans="1:8" ht="14.25">
      <c r="A734" s="130"/>
      <c r="B734" s="127"/>
      <c r="C734" s="138" t="s">
        <v>15</v>
      </c>
      <c r="D734" s="139">
        <v>0</v>
      </c>
      <c r="E734" s="139">
        <v>0</v>
      </c>
      <c r="F734" s="139">
        <v>0</v>
      </c>
      <c r="G734" s="141"/>
      <c r="H734" s="132"/>
    </row>
    <row r="735" spans="1:8" ht="13.5" thickBot="1">
      <c r="A735" s="125"/>
      <c r="B735" s="128"/>
      <c r="C735" s="52" t="s">
        <v>58</v>
      </c>
      <c r="D735" s="53">
        <f>SUM(D731:D734)</f>
        <v>1741498.9100000001</v>
      </c>
      <c r="E735" s="53">
        <f>SUM(E731:E734)</f>
        <v>1708653.4300000002</v>
      </c>
      <c r="F735" s="53">
        <f>SUM(F731:F734)</f>
        <v>1708653.4300000002</v>
      </c>
      <c r="G735" s="142"/>
      <c r="H735" s="131"/>
    </row>
    <row r="736" spans="3:6" s="7" customFormat="1" ht="15.75">
      <c r="C736" s="1"/>
      <c r="D736" s="6"/>
      <c r="E736" s="6"/>
      <c r="F736" s="6"/>
    </row>
    <row r="737" spans="3:6" ht="15.75">
      <c r="C737" s="7"/>
      <c r="D737" s="7"/>
      <c r="E737" s="7"/>
      <c r="F737" s="7"/>
    </row>
  </sheetData>
  <sheetProtection/>
  <mergeCells count="684">
    <mergeCell ref="G41:G44"/>
    <mergeCell ref="H41:H44"/>
    <mergeCell ref="G518:G521"/>
    <mergeCell ref="H518:H521"/>
    <mergeCell ref="H281:H284"/>
    <mergeCell ref="G269:G272"/>
    <mergeCell ref="H269:H272"/>
    <mergeCell ref="G78:G82"/>
    <mergeCell ref="H78:H82"/>
    <mergeCell ref="G73:G77"/>
    <mergeCell ref="A566:A569"/>
    <mergeCell ref="B566:B569"/>
    <mergeCell ref="A570:A573"/>
    <mergeCell ref="B570:B573"/>
    <mergeCell ref="A33:A36"/>
    <mergeCell ref="B33:B36"/>
    <mergeCell ref="A538:A541"/>
    <mergeCell ref="B538:B541"/>
    <mergeCell ref="A41:A44"/>
    <mergeCell ref="B41:B44"/>
    <mergeCell ref="B269:B272"/>
    <mergeCell ref="A78:A82"/>
    <mergeCell ref="B78:B82"/>
    <mergeCell ref="A73:A77"/>
    <mergeCell ref="A29:A32"/>
    <mergeCell ref="B29:B32"/>
    <mergeCell ref="G29:G32"/>
    <mergeCell ref="H29:H32"/>
    <mergeCell ref="A37:A40"/>
    <mergeCell ref="B37:B40"/>
    <mergeCell ref="G37:G40"/>
    <mergeCell ref="H37:H40"/>
    <mergeCell ref="G33:G36"/>
    <mergeCell ref="H33:H36"/>
    <mergeCell ref="B285:B288"/>
    <mergeCell ref="G285:G288"/>
    <mergeCell ref="H285:H288"/>
    <mergeCell ref="B277:B280"/>
    <mergeCell ref="G277:G280"/>
    <mergeCell ref="H277:H280"/>
    <mergeCell ref="B281:B284"/>
    <mergeCell ref="G281:G284"/>
    <mergeCell ref="B273:B276"/>
    <mergeCell ref="G273:G276"/>
    <mergeCell ref="H273:H276"/>
    <mergeCell ref="B261:B264"/>
    <mergeCell ref="G261:G264"/>
    <mergeCell ref="H261:H264"/>
    <mergeCell ref="B265:B268"/>
    <mergeCell ref="G265:G268"/>
    <mergeCell ref="H265:H268"/>
    <mergeCell ref="B253:B256"/>
    <mergeCell ref="G253:G256"/>
    <mergeCell ref="H253:H256"/>
    <mergeCell ref="B257:B260"/>
    <mergeCell ref="G257:G260"/>
    <mergeCell ref="H257:H260"/>
    <mergeCell ref="B245:B248"/>
    <mergeCell ref="G245:G248"/>
    <mergeCell ref="H245:H248"/>
    <mergeCell ref="B249:B252"/>
    <mergeCell ref="G249:G252"/>
    <mergeCell ref="H249:H252"/>
    <mergeCell ref="B237:B240"/>
    <mergeCell ref="G237:G240"/>
    <mergeCell ref="H237:H240"/>
    <mergeCell ref="B241:B244"/>
    <mergeCell ref="G241:G244"/>
    <mergeCell ref="H241:H244"/>
    <mergeCell ref="B229:B232"/>
    <mergeCell ref="G229:G232"/>
    <mergeCell ref="H229:H232"/>
    <mergeCell ref="B233:B236"/>
    <mergeCell ref="G233:G236"/>
    <mergeCell ref="H233:H236"/>
    <mergeCell ref="B221:B224"/>
    <mergeCell ref="G221:G224"/>
    <mergeCell ref="H221:H224"/>
    <mergeCell ref="B225:B228"/>
    <mergeCell ref="G225:G228"/>
    <mergeCell ref="H225:H228"/>
    <mergeCell ref="B213:B216"/>
    <mergeCell ref="G213:G216"/>
    <mergeCell ref="H213:H216"/>
    <mergeCell ref="B217:B220"/>
    <mergeCell ref="G217:G220"/>
    <mergeCell ref="H217:H220"/>
    <mergeCell ref="B205:B208"/>
    <mergeCell ref="G205:G208"/>
    <mergeCell ref="H205:H208"/>
    <mergeCell ref="B209:B212"/>
    <mergeCell ref="G209:G212"/>
    <mergeCell ref="H209:H212"/>
    <mergeCell ref="B197:B200"/>
    <mergeCell ref="G197:G200"/>
    <mergeCell ref="H197:H200"/>
    <mergeCell ref="B201:B204"/>
    <mergeCell ref="G201:G204"/>
    <mergeCell ref="H201:H204"/>
    <mergeCell ref="B189:B192"/>
    <mergeCell ref="G189:G192"/>
    <mergeCell ref="H189:H192"/>
    <mergeCell ref="B193:B196"/>
    <mergeCell ref="G193:G196"/>
    <mergeCell ref="H193:H196"/>
    <mergeCell ref="B181:B184"/>
    <mergeCell ref="G181:G184"/>
    <mergeCell ref="H181:H184"/>
    <mergeCell ref="B185:B188"/>
    <mergeCell ref="G185:G188"/>
    <mergeCell ref="H185:H188"/>
    <mergeCell ref="B173:B176"/>
    <mergeCell ref="G173:G176"/>
    <mergeCell ref="H173:H176"/>
    <mergeCell ref="B177:B180"/>
    <mergeCell ref="G177:G180"/>
    <mergeCell ref="H177:H180"/>
    <mergeCell ref="B165:B168"/>
    <mergeCell ref="G165:G168"/>
    <mergeCell ref="H165:H168"/>
    <mergeCell ref="B169:B172"/>
    <mergeCell ref="G169:G172"/>
    <mergeCell ref="H169:H172"/>
    <mergeCell ref="B157:B160"/>
    <mergeCell ref="G157:G160"/>
    <mergeCell ref="H157:H160"/>
    <mergeCell ref="B161:B164"/>
    <mergeCell ref="G161:G164"/>
    <mergeCell ref="H161:H164"/>
    <mergeCell ref="B149:B152"/>
    <mergeCell ref="G149:G152"/>
    <mergeCell ref="H149:H152"/>
    <mergeCell ref="B153:B156"/>
    <mergeCell ref="G153:G156"/>
    <mergeCell ref="H153:H156"/>
    <mergeCell ref="H141:H144"/>
    <mergeCell ref="B145:B148"/>
    <mergeCell ref="G145:G148"/>
    <mergeCell ref="H145:H148"/>
    <mergeCell ref="H466:H469"/>
    <mergeCell ref="A470:A473"/>
    <mergeCell ref="B470:B473"/>
    <mergeCell ref="H129:H132"/>
    <mergeCell ref="B129:B132"/>
    <mergeCell ref="B133:B136"/>
    <mergeCell ref="G133:G136"/>
    <mergeCell ref="H133:H136"/>
    <mergeCell ref="B137:B140"/>
    <mergeCell ref="G137:G140"/>
    <mergeCell ref="A727:A730"/>
    <mergeCell ref="B727:B730"/>
    <mergeCell ref="G727:G730"/>
    <mergeCell ref="H727:H730"/>
    <mergeCell ref="A598:A601"/>
    <mergeCell ref="B598:B601"/>
    <mergeCell ref="C502:H502"/>
    <mergeCell ref="G598:G601"/>
    <mergeCell ref="H598:H601"/>
    <mergeCell ref="A542:A545"/>
    <mergeCell ref="B542:B545"/>
    <mergeCell ref="A546:A549"/>
    <mergeCell ref="B546:B549"/>
    <mergeCell ref="A550:A553"/>
    <mergeCell ref="B498:B501"/>
    <mergeCell ref="G498:G501"/>
    <mergeCell ref="H498:H501"/>
    <mergeCell ref="C582:H582"/>
    <mergeCell ref="B550:B553"/>
    <mergeCell ref="B554:B557"/>
    <mergeCell ref="B558:B561"/>
    <mergeCell ref="B574:B577"/>
    <mergeCell ref="B578:B581"/>
    <mergeCell ref="B562:B565"/>
    <mergeCell ref="H494:H497"/>
    <mergeCell ref="A486:A489"/>
    <mergeCell ref="B486:B489"/>
    <mergeCell ref="G486:G489"/>
    <mergeCell ref="H486:H489"/>
    <mergeCell ref="A490:A493"/>
    <mergeCell ref="B490:B493"/>
    <mergeCell ref="H490:H493"/>
    <mergeCell ref="G478:G481"/>
    <mergeCell ref="H478:H481"/>
    <mergeCell ref="A482:A485"/>
    <mergeCell ref="B482:B485"/>
    <mergeCell ref="G482:G485"/>
    <mergeCell ref="A112:A116"/>
    <mergeCell ref="G289:G293"/>
    <mergeCell ref="B112:B116"/>
    <mergeCell ref="G112:G116"/>
    <mergeCell ref="B117:B120"/>
    <mergeCell ref="G117:G120"/>
    <mergeCell ref="B121:B124"/>
    <mergeCell ref="G121:G124"/>
    <mergeCell ref="B125:B128"/>
    <mergeCell ref="B141:B144"/>
    <mergeCell ref="H482:H485"/>
    <mergeCell ref="G458:G461"/>
    <mergeCell ref="H458:H461"/>
    <mergeCell ref="A478:A481"/>
    <mergeCell ref="B478:B481"/>
    <mergeCell ref="G470:G473"/>
    <mergeCell ref="H470:H473"/>
    <mergeCell ref="A466:A469"/>
    <mergeCell ref="B466:B469"/>
    <mergeCell ref="G466:G469"/>
    <mergeCell ref="A98:A102"/>
    <mergeCell ref="B98:B102"/>
    <mergeCell ref="H98:H102"/>
    <mergeCell ref="G108:G111"/>
    <mergeCell ref="H108:H111"/>
    <mergeCell ref="B108:B111"/>
    <mergeCell ref="A108:A111"/>
    <mergeCell ref="H103:H107"/>
    <mergeCell ref="G103:G107"/>
    <mergeCell ref="A103:A107"/>
    <mergeCell ref="B103:B107"/>
    <mergeCell ref="A93:A97"/>
    <mergeCell ref="B93:B97"/>
    <mergeCell ref="G93:G97"/>
    <mergeCell ref="H93:H97"/>
    <mergeCell ref="A723:A726"/>
    <mergeCell ref="B723:B726"/>
    <mergeCell ref="G723:G726"/>
    <mergeCell ref="H723:H726"/>
    <mergeCell ref="B68:B72"/>
    <mergeCell ref="G68:G72"/>
    <mergeCell ref="H68:H72"/>
    <mergeCell ref="B88:B92"/>
    <mergeCell ref="B73:B77"/>
    <mergeCell ref="H73:H77"/>
    <mergeCell ref="B58:B62"/>
    <mergeCell ref="G58:G62"/>
    <mergeCell ref="H58:H62"/>
    <mergeCell ref="B53:B57"/>
    <mergeCell ref="A715:A718"/>
    <mergeCell ref="B715:B718"/>
    <mergeCell ref="G715:G718"/>
    <mergeCell ref="H715:H718"/>
    <mergeCell ref="A711:A714"/>
    <mergeCell ref="B711:B714"/>
    <mergeCell ref="A1:H1"/>
    <mergeCell ref="A2:H2"/>
    <mergeCell ref="G711:G714"/>
    <mergeCell ref="H711:H714"/>
    <mergeCell ref="A699:A702"/>
    <mergeCell ref="B699:B702"/>
    <mergeCell ref="G53:G57"/>
    <mergeCell ref="A58:A62"/>
    <mergeCell ref="A707:A710"/>
    <mergeCell ref="B707:B710"/>
    <mergeCell ref="G707:G710"/>
    <mergeCell ref="H707:H710"/>
    <mergeCell ref="A719:A722"/>
    <mergeCell ref="B719:B722"/>
    <mergeCell ref="G719:G722"/>
    <mergeCell ref="H719:H722"/>
    <mergeCell ref="G699:G702"/>
    <mergeCell ref="H699:H702"/>
    <mergeCell ref="A703:A706"/>
    <mergeCell ref="B703:B706"/>
    <mergeCell ref="G703:G706"/>
    <mergeCell ref="H703:H706"/>
    <mergeCell ref="A289:A293"/>
    <mergeCell ref="B289:B293"/>
    <mergeCell ref="H289:H293"/>
    <mergeCell ref="A117:A120"/>
    <mergeCell ref="A121:A124"/>
    <mergeCell ref="A129:A132"/>
    <mergeCell ref="A133:A136"/>
    <mergeCell ref="A145:A148"/>
    <mergeCell ref="G129:G132"/>
    <mergeCell ref="H117:H120"/>
    <mergeCell ref="H610:H613"/>
    <mergeCell ref="A610:A613"/>
    <mergeCell ref="B610:B613"/>
    <mergeCell ref="A602:A605"/>
    <mergeCell ref="B602:B605"/>
    <mergeCell ref="A298:A301"/>
    <mergeCell ref="B298:B301"/>
    <mergeCell ref="A310:A313"/>
    <mergeCell ref="G610:G613"/>
    <mergeCell ref="A458:A461"/>
    <mergeCell ref="G490:G493"/>
    <mergeCell ref="A494:A497"/>
    <mergeCell ref="B494:B497"/>
    <mergeCell ref="G494:G497"/>
    <mergeCell ref="A498:A501"/>
    <mergeCell ref="G602:G605"/>
    <mergeCell ref="H602:H605"/>
    <mergeCell ref="A622:A626"/>
    <mergeCell ref="B622:B626"/>
    <mergeCell ref="G622:G626"/>
    <mergeCell ref="H622:H626"/>
    <mergeCell ref="A614:A617"/>
    <mergeCell ref="B614:B617"/>
    <mergeCell ref="A618:A621"/>
    <mergeCell ref="B618:B621"/>
    <mergeCell ref="G618:G621"/>
    <mergeCell ref="H618:H621"/>
    <mergeCell ref="C5:H5"/>
    <mergeCell ref="A9:A12"/>
    <mergeCell ref="B9:B12"/>
    <mergeCell ref="G9:G12"/>
    <mergeCell ref="H9:H12"/>
    <mergeCell ref="A5:B5"/>
    <mergeCell ref="A13:A16"/>
    <mergeCell ref="B13:B16"/>
    <mergeCell ref="G13:G16"/>
    <mergeCell ref="H13:H16"/>
    <mergeCell ref="A17:A20"/>
    <mergeCell ref="B17:B20"/>
    <mergeCell ref="G17:G20"/>
    <mergeCell ref="H17:H20"/>
    <mergeCell ref="A25:A28"/>
    <mergeCell ref="B25:B28"/>
    <mergeCell ref="G25:G28"/>
    <mergeCell ref="H25:H28"/>
    <mergeCell ref="A21:A24"/>
    <mergeCell ref="B21:B24"/>
    <mergeCell ref="G21:G24"/>
    <mergeCell ref="H21:H24"/>
    <mergeCell ref="A306:A309"/>
    <mergeCell ref="B306:B309"/>
    <mergeCell ref="G306:G309"/>
    <mergeCell ref="H306:H309"/>
    <mergeCell ref="H112:H116"/>
    <mergeCell ref="C374:H374"/>
    <mergeCell ref="G298:G301"/>
    <mergeCell ref="H298:H301"/>
    <mergeCell ref="C294:H294"/>
    <mergeCell ref="G125:G128"/>
    <mergeCell ref="H121:H124"/>
    <mergeCell ref="H125:H128"/>
    <mergeCell ref="H137:H140"/>
    <mergeCell ref="G141:G144"/>
    <mergeCell ref="A394:A397"/>
    <mergeCell ref="B394:B397"/>
    <mergeCell ref="G378:G381"/>
    <mergeCell ref="H378:H381"/>
    <mergeCell ref="A382:A385"/>
    <mergeCell ref="B382:B385"/>
    <mergeCell ref="G382:G385"/>
    <mergeCell ref="H382:H385"/>
    <mergeCell ref="A390:A393"/>
    <mergeCell ref="B390:B393"/>
    <mergeCell ref="G390:G393"/>
    <mergeCell ref="H390:H393"/>
    <mergeCell ref="H438:H441"/>
    <mergeCell ref="A442:A445"/>
    <mergeCell ref="B442:B445"/>
    <mergeCell ref="G442:G445"/>
    <mergeCell ref="H442:H445"/>
    <mergeCell ref="G438:G441"/>
    <mergeCell ref="H430:H433"/>
    <mergeCell ref="A434:A437"/>
    <mergeCell ref="G434:G437"/>
    <mergeCell ref="H434:H437"/>
    <mergeCell ref="B434:B437"/>
    <mergeCell ref="B458:B461"/>
    <mergeCell ref="A430:A433"/>
    <mergeCell ref="B430:B433"/>
    <mergeCell ref="G430:G433"/>
    <mergeCell ref="C454:H454"/>
    <mergeCell ref="B446:B449"/>
    <mergeCell ref="G446:G449"/>
    <mergeCell ref="H446:H449"/>
    <mergeCell ref="A462:A465"/>
    <mergeCell ref="B462:B465"/>
    <mergeCell ref="G462:G465"/>
    <mergeCell ref="H462:H465"/>
    <mergeCell ref="A450:A453"/>
    <mergeCell ref="B450:B453"/>
    <mergeCell ref="G450:G453"/>
    <mergeCell ref="H450:H453"/>
    <mergeCell ref="A510:A513"/>
    <mergeCell ref="B510:B513"/>
    <mergeCell ref="G510:G513"/>
    <mergeCell ref="H510:H513"/>
    <mergeCell ref="A506:A509"/>
    <mergeCell ref="B506:B509"/>
    <mergeCell ref="G506:G509"/>
    <mergeCell ref="H506:H509"/>
    <mergeCell ref="A522:A525"/>
    <mergeCell ref="G522:G525"/>
    <mergeCell ref="H522:H525"/>
    <mergeCell ref="A518:A521"/>
    <mergeCell ref="B518:B521"/>
    <mergeCell ref="A514:A517"/>
    <mergeCell ref="B514:B517"/>
    <mergeCell ref="G514:G517"/>
    <mergeCell ref="H514:H517"/>
    <mergeCell ref="A606:A609"/>
    <mergeCell ref="B606:B609"/>
    <mergeCell ref="G606:G609"/>
    <mergeCell ref="H606:H609"/>
    <mergeCell ref="G594:G597"/>
    <mergeCell ref="H594:H597"/>
    <mergeCell ref="G98:G102"/>
    <mergeCell ref="G614:G617"/>
    <mergeCell ref="H614:H617"/>
    <mergeCell ref="C534:H534"/>
    <mergeCell ref="G526:G529"/>
    <mergeCell ref="H526:H529"/>
    <mergeCell ref="G530:G533"/>
    <mergeCell ref="H530:H533"/>
    <mergeCell ref="A526:A529"/>
    <mergeCell ref="A530:A533"/>
    <mergeCell ref="A594:A597"/>
    <mergeCell ref="B594:B597"/>
    <mergeCell ref="B530:B533"/>
    <mergeCell ref="A554:A557"/>
    <mergeCell ref="A558:A561"/>
    <mergeCell ref="A574:A577"/>
    <mergeCell ref="A578:A581"/>
    <mergeCell ref="A562:A565"/>
    <mergeCell ref="A631:A635"/>
    <mergeCell ref="B631:B635"/>
    <mergeCell ref="G631:G635"/>
    <mergeCell ref="H631:H635"/>
    <mergeCell ref="A640:A643"/>
    <mergeCell ref="B640:B643"/>
    <mergeCell ref="G640:G643"/>
    <mergeCell ref="H640:H643"/>
    <mergeCell ref="A636:A639"/>
    <mergeCell ref="B636:B639"/>
    <mergeCell ref="G636:G639"/>
    <mergeCell ref="H636:H639"/>
    <mergeCell ref="A649:A652"/>
    <mergeCell ref="B649:B652"/>
    <mergeCell ref="G649:G652"/>
    <mergeCell ref="H649:H652"/>
    <mergeCell ref="A644:A648"/>
    <mergeCell ref="B644:B648"/>
    <mergeCell ref="G644:G648"/>
    <mergeCell ref="H644:H648"/>
    <mergeCell ref="G670:G674"/>
    <mergeCell ref="H670:H674"/>
    <mergeCell ref="A657:A661"/>
    <mergeCell ref="B657:B661"/>
    <mergeCell ref="G662:G665"/>
    <mergeCell ref="H662:H665"/>
    <mergeCell ref="A653:A656"/>
    <mergeCell ref="B653:B656"/>
    <mergeCell ref="G653:G656"/>
    <mergeCell ref="H653:H656"/>
    <mergeCell ref="G695:G698"/>
    <mergeCell ref="H695:H698"/>
    <mergeCell ref="B679:B682"/>
    <mergeCell ref="A679:A682"/>
    <mergeCell ref="A662:A665"/>
    <mergeCell ref="B662:B665"/>
    <mergeCell ref="A695:A698"/>
    <mergeCell ref="B695:B698"/>
    <mergeCell ref="A670:A674"/>
    <mergeCell ref="B670:B674"/>
    <mergeCell ref="H679:H682"/>
    <mergeCell ref="C687:H687"/>
    <mergeCell ref="G45:G48"/>
    <mergeCell ref="H45:H48"/>
    <mergeCell ref="C49:H49"/>
    <mergeCell ref="G326:G329"/>
    <mergeCell ref="H326:H329"/>
    <mergeCell ref="C627:H627"/>
    <mergeCell ref="H683:H686"/>
    <mergeCell ref="G657:G661"/>
    <mergeCell ref="A683:A686"/>
    <mergeCell ref="B683:B686"/>
    <mergeCell ref="G683:G686"/>
    <mergeCell ref="G679:G682"/>
    <mergeCell ref="A691:A694"/>
    <mergeCell ref="B691:B694"/>
    <mergeCell ref="G691:G694"/>
    <mergeCell ref="H691:H694"/>
    <mergeCell ref="A49:B49"/>
    <mergeCell ref="A45:A48"/>
    <mergeCell ref="B45:B48"/>
    <mergeCell ref="B526:B529"/>
    <mergeCell ref="B522:B525"/>
    <mergeCell ref="A438:A441"/>
    <mergeCell ref="B438:B441"/>
    <mergeCell ref="A193:A196"/>
    <mergeCell ref="A446:A449"/>
    <mergeCell ref="A157:A160"/>
    <mergeCell ref="A281:A284"/>
    <mergeCell ref="A217:A220"/>
    <mergeCell ref="A181:A184"/>
    <mergeCell ref="A185:A188"/>
    <mergeCell ref="A245:A248"/>
    <mergeCell ref="A201:A204"/>
    <mergeCell ref="A213:A216"/>
    <mergeCell ref="A269:A272"/>
    <mergeCell ref="A125:A128"/>
    <mergeCell ref="A205:A208"/>
    <mergeCell ref="A225:A228"/>
    <mergeCell ref="A229:A232"/>
    <mergeCell ref="A237:A240"/>
    <mergeCell ref="A189:A192"/>
    <mergeCell ref="A197:A200"/>
    <mergeCell ref="A169:A172"/>
    <mergeCell ref="A173:A176"/>
    <mergeCell ref="A53:A57"/>
    <mergeCell ref="A88:A92"/>
    <mergeCell ref="A221:A224"/>
    <mergeCell ref="A253:A256"/>
    <mergeCell ref="A177:A180"/>
    <mergeCell ref="A209:A212"/>
    <mergeCell ref="A161:A164"/>
    <mergeCell ref="A165:A168"/>
    <mergeCell ref="A153:A156"/>
    <mergeCell ref="A68:A72"/>
    <mergeCell ref="A137:A140"/>
    <mergeCell ref="A141:A144"/>
    <mergeCell ref="A249:A252"/>
    <mergeCell ref="H53:H57"/>
    <mergeCell ref="A63:A67"/>
    <mergeCell ref="B63:B67"/>
    <mergeCell ref="A83:A87"/>
    <mergeCell ref="B83:B87"/>
    <mergeCell ref="A233:A236"/>
    <mergeCell ref="A149:A152"/>
    <mergeCell ref="A241:A244"/>
    <mergeCell ref="B310:B313"/>
    <mergeCell ref="G310:G313"/>
    <mergeCell ref="H310:H313"/>
    <mergeCell ref="A273:A276"/>
    <mergeCell ref="A277:A280"/>
    <mergeCell ref="A285:A288"/>
    <mergeCell ref="A257:A260"/>
    <mergeCell ref="A261:A264"/>
    <mergeCell ref="A265:A268"/>
    <mergeCell ref="A302:A305"/>
    <mergeCell ref="B302:B305"/>
    <mergeCell ref="G302:G305"/>
    <mergeCell ref="H302:H305"/>
    <mergeCell ref="A318:A321"/>
    <mergeCell ref="B318:B321"/>
    <mergeCell ref="G318:G321"/>
    <mergeCell ref="H318:H321"/>
    <mergeCell ref="A314:A317"/>
    <mergeCell ref="B314:B317"/>
    <mergeCell ref="G314:G317"/>
    <mergeCell ref="H314:H317"/>
    <mergeCell ref="B338:B341"/>
    <mergeCell ref="G338:G341"/>
    <mergeCell ref="H338:H341"/>
    <mergeCell ref="A326:A329"/>
    <mergeCell ref="B326:B329"/>
    <mergeCell ref="G330:G333"/>
    <mergeCell ref="H330:H333"/>
    <mergeCell ref="A334:A337"/>
    <mergeCell ref="B334:B337"/>
    <mergeCell ref="A322:A325"/>
    <mergeCell ref="B322:B325"/>
    <mergeCell ref="G322:G325"/>
    <mergeCell ref="H322:H325"/>
    <mergeCell ref="A330:A333"/>
    <mergeCell ref="B330:B333"/>
    <mergeCell ref="A342:H343"/>
    <mergeCell ref="A344:A347"/>
    <mergeCell ref="B344:B347"/>
    <mergeCell ref="G344:G347"/>
    <mergeCell ref="H344:H347"/>
    <mergeCell ref="H334:H337"/>
    <mergeCell ref="G334:G337"/>
    <mergeCell ref="A338:A341"/>
    <mergeCell ref="A352:A355"/>
    <mergeCell ref="B352:B355"/>
    <mergeCell ref="G352:G355"/>
    <mergeCell ref="H352:H355"/>
    <mergeCell ref="A348:A351"/>
    <mergeCell ref="B348:B351"/>
    <mergeCell ref="G348:G351"/>
    <mergeCell ref="H348:H351"/>
    <mergeCell ref="H666:H669"/>
    <mergeCell ref="A356:H357"/>
    <mergeCell ref="A358:A361"/>
    <mergeCell ref="B358:B361"/>
    <mergeCell ref="G358:G361"/>
    <mergeCell ref="H358:H361"/>
    <mergeCell ref="A666:A669"/>
    <mergeCell ref="B666:B669"/>
    <mergeCell ref="G666:G669"/>
    <mergeCell ref="H657:H661"/>
    <mergeCell ref="A675:A678"/>
    <mergeCell ref="B675:B678"/>
    <mergeCell ref="G675:G678"/>
    <mergeCell ref="H675:H678"/>
    <mergeCell ref="G362:G365"/>
    <mergeCell ref="H362:H365"/>
    <mergeCell ref="A366:A369"/>
    <mergeCell ref="B366:B369"/>
    <mergeCell ref="G366:G369"/>
    <mergeCell ref="H366:H369"/>
    <mergeCell ref="A378:A381"/>
    <mergeCell ref="B378:B381"/>
    <mergeCell ref="A362:A365"/>
    <mergeCell ref="B362:B365"/>
    <mergeCell ref="A386:A389"/>
    <mergeCell ref="B386:B389"/>
    <mergeCell ref="G386:G389"/>
    <mergeCell ref="H386:H389"/>
    <mergeCell ref="A370:A373"/>
    <mergeCell ref="B370:B373"/>
    <mergeCell ref="G370:G373"/>
    <mergeCell ref="H370:H373"/>
    <mergeCell ref="G394:G397"/>
    <mergeCell ref="H394:H397"/>
    <mergeCell ref="A590:A593"/>
    <mergeCell ref="B590:B593"/>
    <mergeCell ref="G590:G593"/>
    <mergeCell ref="H590:H593"/>
    <mergeCell ref="A586:A589"/>
    <mergeCell ref="B586:B589"/>
    <mergeCell ref="G586:G589"/>
    <mergeCell ref="H586:H589"/>
    <mergeCell ref="A398:A401"/>
    <mergeCell ref="B398:B401"/>
    <mergeCell ref="G398:G401"/>
    <mergeCell ref="H398:H401"/>
    <mergeCell ref="A406:A409"/>
    <mergeCell ref="B406:B409"/>
    <mergeCell ref="G406:G409"/>
    <mergeCell ref="H406:H409"/>
    <mergeCell ref="A402:A405"/>
    <mergeCell ref="B402:B405"/>
    <mergeCell ref="G402:G405"/>
    <mergeCell ref="H402:H405"/>
    <mergeCell ref="A414:A417"/>
    <mergeCell ref="B414:B417"/>
    <mergeCell ref="G414:G417"/>
    <mergeCell ref="H414:H417"/>
    <mergeCell ref="A410:A413"/>
    <mergeCell ref="B410:B413"/>
    <mergeCell ref="G410:G413"/>
    <mergeCell ref="H410:H413"/>
    <mergeCell ref="A422:A425"/>
    <mergeCell ref="B422:B425"/>
    <mergeCell ref="G422:G425"/>
    <mergeCell ref="H422:H425"/>
    <mergeCell ref="A418:A421"/>
    <mergeCell ref="B418:B421"/>
    <mergeCell ref="G418:G421"/>
    <mergeCell ref="H418:H421"/>
    <mergeCell ref="A426:A429"/>
    <mergeCell ref="B426:B429"/>
    <mergeCell ref="G426:G429"/>
    <mergeCell ref="H426:H429"/>
    <mergeCell ref="G570:G573"/>
    <mergeCell ref="G574:G577"/>
    <mergeCell ref="G538:G541"/>
    <mergeCell ref="H538:H541"/>
    <mergeCell ref="G542:G545"/>
    <mergeCell ref="H542:H545"/>
    <mergeCell ref="G546:G549"/>
    <mergeCell ref="G550:G553"/>
    <mergeCell ref="H546:H549"/>
    <mergeCell ref="H550:H553"/>
    <mergeCell ref="G554:G557"/>
    <mergeCell ref="G558:G561"/>
    <mergeCell ref="G562:G565"/>
    <mergeCell ref="G566:G569"/>
    <mergeCell ref="G88:G92"/>
    <mergeCell ref="H88:H92"/>
    <mergeCell ref="H578:H581"/>
    <mergeCell ref="H554:H557"/>
    <mergeCell ref="H558:H561"/>
    <mergeCell ref="H562:H565"/>
    <mergeCell ref="H566:H569"/>
    <mergeCell ref="H570:H573"/>
    <mergeCell ref="H574:H577"/>
    <mergeCell ref="G578:G581"/>
    <mergeCell ref="G63:G67"/>
    <mergeCell ref="H63:H67"/>
    <mergeCell ref="G83:G87"/>
    <mergeCell ref="H83:H87"/>
    <mergeCell ref="A474:A477"/>
    <mergeCell ref="B474:B477"/>
    <mergeCell ref="G474:G477"/>
    <mergeCell ref="H474:H477"/>
    <mergeCell ref="G731:G735"/>
    <mergeCell ref="H731:H735"/>
    <mergeCell ref="A731:A735"/>
    <mergeCell ref="B731:B735"/>
  </mergeCells>
  <printOptions/>
  <pageMargins left="0.35433070866141736" right="0.35433070866141736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Бокситогорского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Белецкая</dc:creator>
  <cp:keywords/>
  <dc:description/>
  <cp:lastModifiedBy>Лаптев Виктор</cp:lastModifiedBy>
  <cp:lastPrinted>2020-04-14T05:35:59Z</cp:lastPrinted>
  <dcterms:created xsi:type="dcterms:W3CDTF">2014-06-20T10:24:20Z</dcterms:created>
  <dcterms:modified xsi:type="dcterms:W3CDTF">2023-02-08T06:01:52Z</dcterms:modified>
  <cp:category/>
  <cp:version/>
  <cp:contentType/>
  <cp:contentStatus/>
</cp:coreProperties>
</file>